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dijana\Documents\Financijski plan 2022-2024; 2023-2025\Izvještaji o izvršenju FP-2023\"/>
    </mc:Choice>
  </mc:AlternateContent>
  <xr:revisionPtr revIDLastSave="0" documentId="8_{0D15385A-2C0F-4B11-8E3A-2120E3DB6469}" xr6:coauthVersionLast="37" xr6:coauthVersionMax="37" xr10:uidLastSave="{00000000-0000-0000-0000-000000000000}"/>
  <bookViews>
    <workbookView xWindow="0" yWindow="0" windowWidth="28800" windowHeight="12495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POSEBNI DIO" sheetId="7" r:id="rId5"/>
    <sheet name="List2" sheetId="12" r:id="rId6"/>
    <sheet name="List1" sheetId="11" r:id="rId7"/>
    <sheet name="List3" sheetId="13" r:id="rId8"/>
    <sheet name="List4" sheetId="14" r:id="rId9"/>
  </sheets>
  <definedNames>
    <definedName name="_xlnm.Print_Area" localSheetId="1">' Račun prihoda i rashoda'!$B$1:$H$99</definedName>
    <definedName name="_xlnm.Print_Area" localSheetId="0">SAŽETAK!$B$1:$J$29</definedName>
  </definedNames>
  <calcPr calcId="179021"/>
</workbook>
</file>

<file path=xl/calcChain.xml><?xml version="1.0" encoding="utf-8"?>
<calcChain xmlns="http://schemas.openxmlformats.org/spreadsheetml/2006/main">
  <c r="H45" i="7" l="1"/>
  <c r="H43" i="7"/>
  <c r="H42" i="7"/>
  <c r="H41" i="7"/>
  <c r="H40" i="7"/>
  <c r="H39" i="7"/>
  <c r="H37" i="7"/>
  <c r="H36" i="7"/>
  <c r="H32" i="7"/>
  <c r="H31" i="7"/>
  <c r="H30" i="7"/>
  <c r="H28" i="7"/>
  <c r="H27" i="7"/>
  <c r="H26" i="7"/>
  <c r="H25" i="7"/>
  <c r="H24" i="7"/>
  <c r="H23" i="7"/>
  <c r="H22" i="7"/>
  <c r="H21" i="7"/>
  <c r="H20" i="7"/>
  <c r="H19" i="7"/>
  <c r="H18" i="7"/>
  <c r="H16" i="7"/>
  <c r="H15" i="7"/>
  <c r="H14" i="7"/>
  <c r="H13" i="7"/>
  <c r="H11" i="7"/>
  <c r="H12" i="7" l="1"/>
  <c r="F8" i="8" l="1"/>
  <c r="G34" i="5"/>
  <c r="F34" i="5"/>
  <c r="G33" i="5"/>
  <c r="F33" i="5"/>
  <c r="F32" i="5"/>
  <c r="E31" i="5"/>
  <c r="G31" i="5" s="1"/>
  <c r="D31" i="5"/>
  <c r="C31" i="5"/>
  <c r="G29" i="5"/>
  <c r="F29" i="5"/>
  <c r="E28" i="5"/>
  <c r="D28" i="5"/>
  <c r="C28" i="5"/>
  <c r="G26" i="5"/>
  <c r="F26" i="5"/>
  <c r="G25" i="5"/>
  <c r="F25" i="5"/>
  <c r="F24" i="5"/>
  <c r="E24" i="5"/>
  <c r="G24" i="5" s="1"/>
  <c r="D24" i="5"/>
  <c r="C24" i="5"/>
  <c r="G23" i="5"/>
  <c r="F23" i="5"/>
  <c r="F21" i="5"/>
  <c r="E19" i="5"/>
  <c r="F19" i="5" s="1"/>
  <c r="D19" i="5"/>
  <c r="C19" i="5"/>
  <c r="G17" i="5"/>
  <c r="F17" i="5"/>
  <c r="G16" i="5"/>
  <c r="F16" i="5"/>
  <c r="F15" i="5"/>
  <c r="E14" i="5"/>
  <c r="D14" i="5"/>
  <c r="C14" i="5"/>
  <c r="G12" i="5"/>
  <c r="F12" i="5"/>
  <c r="F11" i="5"/>
  <c r="E11" i="5"/>
  <c r="G11" i="5" s="1"/>
  <c r="D11" i="5"/>
  <c r="C11" i="5"/>
  <c r="G9" i="5"/>
  <c r="F9" i="5"/>
  <c r="G8" i="5"/>
  <c r="F8" i="5"/>
  <c r="E7" i="5"/>
  <c r="G7" i="5" s="1"/>
  <c r="D7" i="5"/>
  <c r="C7" i="5"/>
  <c r="G6" i="5"/>
  <c r="F6" i="5"/>
  <c r="J99" i="3"/>
  <c r="J98" i="3"/>
  <c r="J97" i="3"/>
  <c r="K96" i="3"/>
  <c r="J96" i="3"/>
  <c r="K95" i="3"/>
  <c r="J95" i="3"/>
  <c r="K91" i="3"/>
  <c r="J90" i="3"/>
  <c r="J89" i="3"/>
  <c r="K88" i="3"/>
  <c r="J88" i="3"/>
  <c r="J87" i="3"/>
  <c r="J86" i="3"/>
  <c r="J85" i="3"/>
  <c r="J84" i="3"/>
  <c r="J83" i="3"/>
  <c r="K82" i="3"/>
  <c r="J82" i="3"/>
  <c r="J81" i="3"/>
  <c r="J80" i="3"/>
  <c r="J79" i="3"/>
  <c r="J78" i="3"/>
  <c r="J77" i="3"/>
  <c r="J76" i="3"/>
  <c r="J75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K51" i="3"/>
  <c r="J51" i="3"/>
  <c r="J50" i="3"/>
  <c r="J49" i="3"/>
  <c r="J48" i="3"/>
  <c r="J47" i="3"/>
  <c r="J46" i="3"/>
  <c r="J45" i="3"/>
  <c r="J44" i="3"/>
  <c r="K43" i="3"/>
  <c r="J43" i="3"/>
  <c r="K42" i="3"/>
  <c r="J42" i="3"/>
  <c r="K41" i="3"/>
  <c r="J41" i="3"/>
  <c r="J36" i="3"/>
  <c r="J35" i="3"/>
  <c r="J34" i="3"/>
  <c r="G31" i="3"/>
  <c r="G30" i="3" s="1"/>
  <c r="I30" i="3"/>
  <c r="H30" i="3"/>
  <c r="K29" i="3"/>
  <c r="J29" i="3"/>
  <c r="K28" i="3"/>
  <c r="J28" i="3"/>
  <c r="I27" i="3"/>
  <c r="H27" i="3"/>
  <c r="G27" i="3"/>
  <c r="K25" i="3"/>
  <c r="J25" i="3"/>
  <c r="K24" i="3"/>
  <c r="J24" i="3"/>
  <c r="K23" i="3"/>
  <c r="I23" i="3"/>
  <c r="H23" i="3"/>
  <c r="G23" i="3"/>
  <c r="J22" i="3"/>
  <c r="I21" i="3"/>
  <c r="H21" i="3"/>
  <c r="H20" i="3" s="1"/>
  <c r="H11" i="3" s="1"/>
  <c r="G21" i="3"/>
  <c r="G20" i="3" s="1"/>
  <c r="I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I12" i="3"/>
  <c r="H12" i="3"/>
  <c r="G12" i="3"/>
  <c r="I11" i="3"/>
  <c r="G14" i="5" l="1"/>
  <c r="F28" i="5"/>
  <c r="K27" i="3"/>
  <c r="G11" i="3"/>
  <c r="J20" i="3"/>
  <c r="J21" i="3"/>
  <c r="J27" i="3"/>
  <c r="K11" i="3"/>
  <c r="J23" i="3"/>
  <c r="J30" i="3"/>
  <c r="J12" i="3"/>
  <c r="G28" i="5"/>
  <c r="F31" i="5"/>
  <c r="F7" i="5"/>
  <c r="F14" i="5"/>
  <c r="J11" i="3"/>
</calcChain>
</file>

<file path=xl/sharedStrings.xml><?xml version="1.0" encoding="utf-8"?>
<sst xmlns="http://schemas.openxmlformats.org/spreadsheetml/2006/main" count="245" uniqueCount="169">
  <si>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</si>
  <si>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</si>
  <si>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</si>
  <si>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</si>
  <si>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 
1.-6.2022. </t>
  </si>
  <si>
    <t>IZVORNI PLAN ILI REBALANS 2023.*</t>
  </si>
  <si>
    <t xml:space="preserve">OSTVARENJE/IZVRŠENJE 
1.-6.2023. </t>
  </si>
  <si>
    <t>INDEKS</t>
  </si>
  <si>
    <t>INDEKS**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</si>
  <si>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</si>
  <si>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</si>
  <si>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</si>
  <si>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</si>
  <si>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</si>
  <si>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</si>
  <si>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</si>
  <si>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</si>
  <si>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</si>
  <si>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</si>
  <si>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</si>
  <si>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</si>
  <si>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</si>
  <si>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</si>
  <si>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</si>
  <si>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>Napomena:  Iznosi u stupcu "OSTVARENJE/IZVRŠENJE 1.-6.2022." preračunavaju se iz kuna u eure prema fiksnom tečaju konverzije (1 EUR=7,53450 kuna) i po pravilima za preračunavanje i zaokruživanje.</t>
  </si>
  <si>
    <t>Napomena : Iznosi u stupcima "OSTVARENJE/IZVRŠENJE 1.-6.2022." i "OSTVARENJE/IZVRŠENJE 1.-6. 2023." iskazuju se na dvije decimale.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</si>
  <si>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</si>
  <si>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</si>
  <si>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 xml:space="preserve"> RAČUN PRIHODA I RASHODA </t>
  </si>
  <si>
    <t xml:space="preserve">IZVJEŠTAJ O PRIHODIMA I RASHODIMA PREMA EKONOMSKOJ KLASIFIKACIJI </t>
  </si>
  <si>
    <t xml:space="preserve">OSTVARENJE/ IZVRŠENJE 
1.-6.2022. </t>
  </si>
  <si>
    <t xml:space="preserve">OSTVARENJE/ IZVRŠENJE 
1.-6.2023. </t>
  </si>
  <si>
    <t>UKUPNO PRIHODI</t>
  </si>
  <si>
    <t>Prihodi poslovanja</t>
  </si>
  <si>
    <t>Pomoći iz inozemstva i od subjekata unutar općeg proračuna</t>
  </si>
  <si>
    <t>Pomoći od međunarodnih organizacija</t>
  </si>
  <si>
    <t>Tekuće pomoći od institucija i tijela EU</t>
  </si>
  <si>
    <t>Pomoći temeljem prijenosa EU sredstava</t>
  </si>
  <si>
    <t>Tekuće pomoći temeljem prijenosa EU sredstava</t>
  </si>
  <si>
    <t>Prijenosi između prorač. Korisnika istog proračuna</t>
  </si>
  <si>
    <t>Tekući prijenosi između prorač.korisnika ist.prorač.</t>
  </si>
  <si>
    <t>Tekući prijenosi između prorač.korisnika istog proračuna temeljem prijenosa EU sredstava</t>
  </si>
  <si>
    <t>Prihodi od imovine</t>
  </si>
  <si>
    <t>Prihodi od financijske imovine</t>
  </si>
  <si>
    <t>Kamate na oročena sredstva i depozite po viđenju</t>
  </si>
  <si>
    <t xml:space="preserve"> Prihodi od prodaje proizvoda i robe te pruženih usluga i prihodi od donacija</t>
  </si>
  <si>
    <t>Prihodi od prodaje proizvoda i robe te pruženih usluga</t>
  </si>
  <si>
    <t>Prihodi od pruženih usluga</t>
  </si>
  <si>
    <t>….</t>
  </si>
  <si>
    <t>Prihodi od nadležnog proračuna</t>
  </si>
  <si>
    <t>Prihodi od nadležnog proračuna za financiranje redovne djelatnosti proračunskih korisnika</t>
  </si>
  <si>
    <t>Prihodi iz nadlež.proračuna za financiranje rashoda</t>
  </si>
  <si>
    <t>Prihodi od prodaje nefinancijske imovine</t>
  </si>
  <si>
    <t>Prihodi od prodaje neproizvedene dugot.imovine</t>
  </si>
  <si>
    <t>Prihodi od prodaje nematerijalne imovine</t>
  </si>
  <si>
    <t>Ostala prava-pravo služnosti</t>
  </si>
  <si>
    <t>Prihodi od prodaje proizvedene dugotrajne imovine</t>
  </si>
  <si>
    <t>Prihodi od prodaje građevinskih objekata</t>
  </si>
  <si>
    <t>Stambeni objekti-otkup stanova</t>
  </si>
  <si>
    <t>UKUPNO RASHODI</t>
  </si>
  <si>
    <t>Rashodi poslovanja</t>
  </si>
  <si>
    <t>Rashodi za zaposlene</t>
  </si>
  <si>
    <t>Plaće (Bruto)</t>
  </si>
  <si>
    <t>Plaće za redovan rad</t>
  </si>
  <si>
    <t>Plaće za posebne uvjete rada</t>
  </si>
  <si>
    <t>Ostali rashodi za zaposlene</t>
  </si>
  <si>
    <t>Doprinosi na plaće</t>
  </si>
  <si>
    <t>Doprinosi za obavezno zdravstveno osiguranje</t>
  </si>
  <si>
    <t>Materijalni rashodi</t>
  </si>
  <si>
    <t>Naknade troškova zaposlenima</t>
  </si>
  <si>
    <t>Službena putovanja</t>
  </si>
  <si>
    <t>Naknade za prijevoz</t>
  </si>
  <si>
    <t>Stručno usavršavanje zaposlenika</t>
  </si>
  <si>
    <t>Ostale naknade troškova zaposlenima</t>
  </si>
  <si>
    <t>Rashodi za materijal i energiju</t>
  </si>
  <si>
    <t>Energija</t>
  </si>
  <si>
    <t>Materijal i dijelovi za tekuće i investic. održavanje</t>
  </si>
  <si>
    <t>Sitni inventar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</si>
  <si>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</si>
  <si>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</si>
  <si>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</si>
  <si>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</si>
  <si>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</si>
  <si>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</si>
  <si>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</si>
  <si>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</si>
  <si>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</si>
  <si>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</si>
  <si>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</si>
  <si>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</si>
  <si>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</si>
  <si>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</si>
  <si>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</si>
  <si>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</si>
  <si>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</si>
  <si>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</si>
  <si>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</si>
  <si>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Ostali financijski rashodi</t>
  </si>
  <si>
    <t>Bankarske usluge i usluge platnog prometa</t>
  </si>
  <si>
    <t>Pomoći dane u inozemst. i unutar općeg proračuna</t>
  </si>
  <si>
    <t>Prijenosi između prorač. korisnika istog proračuna</t>
  </si>
  <si>
    <t>Tekući prijenosi između proračuskih korrisnika istog proračuna temeljem prijenosa EU sredstava</t>
  </si>
  <si>
    <t>Naknade građanima i kućanstvima temeljem osiguranja i druge naknade</t>
  </si>
  <si>
    <t>Ostale naknade građanima i kućanst.iz proračuna</t>
  </si>
  <si>
    <t>Naknade građanima i kućanst. U novcu-školarine</t>
  </si>
  <si>
    <t xml:space="preserve">Ostali rashodi </t>
  </si>
  <si>
    <t>Tekuće donacije</t>
  </si>
  <si>
    <t>Tekuće donacije u novcu</t>
  </si>
  <si>
    <t>Rashodi za nabavu nefinancijske imovine</t>
  </si>
  <si>
    <t>Rashodi za nabavu proizvedene dugotrajne imovine</t>
  </si>
  <si>
    <t>Postrojenja i oprema</t>
  </si>
  <si>
    <t>Uredska oprema i namještaj</t>
  </si>
  <si>
    <t>…</t>
  </si>
  <si>
    <t>Medicinska i laboratorijska oprema</t>
  </si>
  <si>
    <t>IZVJEŠTAJ O PRIHODIMA I RASHODIMA PREMA IZVORIMA FINANCIRANJA</t>
  </si>
  <si>
    <t xml:space="preserve">UKUPNO PRIHODI </t>
  </si>
  <si>
    <t>1 Opći prihodi i primici</t>
  </si>
  <si>
    <t>11 Opći prihodi i primici</t>
  </si>
  <si>
    <t>12 Sredstva učešća za pomoći</t>
  </si>
  <si>
    <t>3 Vlastiti prihodi</t>
  </si>
  <si>
    <t>31 Vlastiti prihodi</t>
  </si>
  <si>
    <t>5 Pomoći</t>
  </si>
  <si>
    <t xml:space="preserve">51 Pomoći EU </t>
  </si>
  <si>
    <t xml:space="preserve">  52 Ostale pomoći</t>
  </si>
  <si>
    <t xml:space="preserve">563 Europski fond za regionalni razvoj </t>
  </si>
  <si>
    <t>7 Prihodi od nefinancijske imovine</t>
  </si>
  <si>
    <t>71 Prihodi od prodaje neproizvedene dugotrajne imovine</t>
  </si>
  <si>
    <t>72 Prihodi od prodaje proizvedene dugotrajne imovine</t>
  </si>
  <si>
    <t>51 Pomoći EU</t>
  </si>
  <si>
    <t>52 Ostale pomoći</t>
  </si>
  <si>
    <t xml:space="preserve">  563 Europski fond za regionalni razvoj</t>
  </si>
  <si>
    <t>IZVJEŠTAJ O RASHODIMA PREMA FUNKCIJSKOJ KLASIFIKACIJI</t>
  </si>
  <si>
    <t xml:space="preserve"> IZVRŠENJE 
1.-6.2022. </t>
  </si>
  <si>
    <t xml:space="preserve"> IZVRŠENJE 
1.-6.2023. </t>
  </si>
  <si>
    <t>01 Opće javne usluge</t>
  </si>
  <si>
    <t>015 Istraživanje i razvoj: Opće javne usluge</t>
  </si>
  <si>
    <t>II. POSEBNI DIO</t>
  </si>
  <si>
    <t>IZVJEŠTAJ PO PROGRAMSKOJ KLASIFIKACIJI</t>
  </si>
  <si>
    <t>Ulaganje u znanstveno istraživačku djelatnost</t>
  </si>
  <si>
    <t>Redovna djelatnost javnih instituta</t>
  </si>
  <si>
    <t>Opći prihodi i primici</t>
  </si>
  <si>
    <t>RKP  3025</t>
  </si>
  <si>
    <t>INSTITUT ZA JADRANSKE KULTURE I MELIORACIJU KRŠA</t>
  </si>
  <si>
    <t>5=4/2*100</t>
  </si>
  <si>
    <t xml:space="preserve"> A622000</t>
  </si>
  <si>
    <t>A622137</t>
  </si>
  <si>
    <t>Rashodi za nabavu dugotrajne proizvedene imovine</t>
  </si>
  <si>
    <t>Programsko financiranje javnih znanstvenih instituta</t>
  </si>
  <si>
    <t>A622132</t>
  </si>
  <si>
    <t>Redovna djelatnost javnih znanstvenih instituta (iz evidencijskih prihoda)</t>
  </si>
  <si>
    <t>Vlastiti prihodi</t>
  </si>
  <si>
    <t>Ostali rashodi</t>
  </si>
  <si>
    <t>Ostale pomoći</t>
  </si>
  <si>
    <t>Naknade građanima i kućanstvima na temelju osiguranja i druge naknade-školarine</t>
  </si>
  <si>
    <t>A622125</t>
  </si>
  <si>
    <t>EU projekti javnih instituta (iz evidencijskih prihoda)</t>
  </si>
  <si>
    <t>Pomoći EU</t>
  </si>
  <si>
    <t>K622128</t>
  </si>
  <si>
    <t>Sredstva učešća za pomoći</t>
  </si>
  <si>
    <t>Europski fond za regionalni razvoj</t>
  </si>
  <si>
    <t>OP Konkurentnost i kohezija 2014-2020., prioritet 1 i 10</t>
  </si>
  <si>
    <t>Pomoći dane u inozemstvo i unutar općeg proračuna</t>
  </si>
  <si>
    <t>6=4/3*100</t>
  </si>
  <si>
    <t>3  Rashodi poslovanja</t>
  </si>
  <si>
    <t>4 Rashodi za nabavu nefinancijske imovine</t>
  </si>
  <si>
    <t>4=3/2*100</t>
  </si>
  <si>
    <t>VIŠAK PRIHODA preneseni</t>
  </si>
  <si>
    <t xml:space="preserve">VIŠAK/MANJAK PRIHODA </t>
  </si>
  <si>
    <t>IZVRŠENJE FINANCIJSKOG PLANA INSTITUTA ZA JADRANSKE KULTURE I MELIORACIJU KRŠA
ZA PRVO POLUGODIŠTE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</si>
</sst>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39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charset val="238"/>
      <scheme val="minor"/>
    </font>
    <font>
      <b/>
      <sz val="14"/>
      <color indexed="8"/>
      <name val="Arial"/>
      <charset val="238"/>
    </font>
    <font>
      <b/>
      <sz val="12"/>
      <color indexed="8"/>
      <name val="Arial"/>
      <charset val="238"/>
    </font>
    <font>
      <b/>
      <sz val="12"/>
      <color theme="1"/>
      <name val="Arial"/>
      <charset val="238"/>
    </font>
    <font>
      <b/>
      <sz val="10"/>
      <color indexed="8"/>
      <name val="Arial"/>
      <charset val="238"/>
    </font>
    <font>
      <b/>
      <sz val="8"/>
      <color indexed="8"/>
      <name val="Arial"/>
      <charset val="238"/>
    </font>
    <font>
      <sz val="10"/>
      <color indexed="8"/>
      <name val="Arial"/>
      <charset val="238"/>
    </font>
    <font>
      <sz val="10"/>
      <color rgb="FF000000"/>
      <name val="Arial"/>
      <charset val="238"/>
    </font>
    <font>
      <b/>
      <sz val="11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b/>
      <sz val="10"/>
      <name val="Arial"/>
      <charset val="238"/>
    </font>
    <font>
      <i/>
      <sz val="10"/>
      <name val="Arial"/>
      <charset val="238"/>
    </font>
    <font>
      <sz val="10"/>
      <name val="Arial"/>
      <charset val="238"/>
    </font>
    <font>
      <b/>
      <sz val="10"/>
      <color theme="1"/>
      <name val="Calibri"/>
      <charset val="238"/>
      <scheme val="minor"/>
    </font>
    <font>
      <b/>
      <sz val="11"/>
      <name val="Times New Roman"/>
      <charset val="134"/>
    </font>
    <font>
      <b/>
      <sz val="11"/>
      <color indexed="8"/>
      <name val="Times New Roman"/>
      <charset val="238"/>
    </font>
    <font>
      <b/>
      <sz val="11"/>
      <color theme="1"/>
      <name val="Times New Roman"/>
      <charset val="238"/>
    </font>
    <font>
      <b/>
      <sz val="11"/>
      <name val="Times New Roman"/>
      <charset val="238"/>
    </font>
    <font>
      <sz val="11"/>
      <name val="Times New Roman"/>
      <charset val="238"/>
    </font>
    <font>
      <sz val="11"/>
      <name val="Times New Roman"/>
      <charset val="134"/>
    </font>
    <font>
      <sz val="14"/>
      <color indexed="8"/>
      <name val="Arial"/>
      <charset val="238"/>
    </font>
    <font>
      <sz val="12"/>
      <name val="Arial"/>
      <charset val="238"/>
    </font>
    <font>
      <sz val="11"/>
      <color theme="1"/>
      <name val="Times New Roman"/>
      <charset val="134"/>
    </font>
    <font>
      <sz val="12"/>
      <color indexed="8"/>
      <name val="Arial"/>
      <charset val="238"/>
    </font>
    <font>
      <b/>
      <sz val="10"/>
      <color rgb="FFFF0000"/>
      <name val="Calibri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74">
    <xf numFmtId="0" fontId="0" fillId="0" borderId="0" xfId="0"/>
    <xf numFmtId="0" fontId="3" fillId="0" borderId="0" xfId="0" applyFont="1"/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3" fontId="9" fillId="3" borderId="4" xfId="0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12" fillId="0" borderId="0" xfId="0" applyFont="1" applyAlignment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0" fontId="0" fillId="0" borderId="4" xfId="0" applyBorder="1"/>
    <xf numFmtId="0" fontId="14" fillId="3" borderId="4" xfId="0" applyFont="1" applyFill="1" applyBorder="1" applyAlignment="1">
      <alignment horizontal="left" vertical="center" indent="1"/>
    </xf>
    <xf numFmtId="0" fontId="14" fillId="3" borderId="4" xfId="0" applyNumberFormat="1" applyFont="1" applyFill="1" applyBorder="1" applyAlignment="1" applyProtection="1">
      <alignment horizontal="left" vertical="center" wrapText="1" indent="1"/>
    </xf>
    <xf numFmtId="0" fontId="15" fillId="3" borderId="4" xfId="0" applyNumberFormat="1" applyFont="1" applyFill="1" applyBorder="1" applyAlignment="1" applyProtection="1">
      <alignment horizontal="left" vertical="center" wrapText="1"/>
    </xf>
    <xf numFmtId="0" fontId="15" fillId="3" borderId="4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4" xfId="0" applyNumberFormat="1" applyFont="1" applyFill="1" applyBorder="1" applyAlignment="1" applyProtection="1">
      <alignment horizontal="left" vertical="center"/>
    </xf>
    <xf numFmtId="0" fontId="13" fillId="3" borderId="4" xfId="0" applyNumberFormat="1" applyFont="1" applyFill="1" applyBorder="1" applyAlignment="1" applyProtection="1">
      <alignment vertical="center" wrapText="1"/>
    </xf>
    <xf numFmtId="0" fontId="15" fillId="3" borderId="4" xfId="0" applyNumberFormat="1" applyFont="1" applyFill="1" applyBorder="1" applyAlignment="1" applyProtection="1">
      <alignment vertical="center" wrapText="1"/>
    </xf>
    <xf numFmtId="0" fontId="16" fillId="0" borderId="0" xfId="0" applyFont="1" applyAlignment="1">
      <alignment vertical="top" wrapText="1"/>
    </xf>
    <xf numFmtId="4" fontId="9" fillId="3" borderId="4" xfId="0" applyNumberFormat="1" applyFont="1" applyFill="1" applyBorder="1" applyAlignment="1">
      <alignment horizontal="right"/>
    </xf>
    <xf numFmtId="4" fontId="0" fillId="0" borderId="4" xfId="0" applyNumberFormat="1" applyBorder="1"/>
    <xf numFmtId="4" fontId="0" fillId="0" borderId="0" xfId="0" applyNumberFormat="1"/>
    <xf numFmtId="4" fontId="9" fillId="0" borderId="0" xfId="0" applyNumberFormat="1" applyFont="1" applyFill="1" applyBorder="1" applyAlignment="1" applyProtection="1">
      <alignment vertical="center" wrapText="1"/>
    </xf>
    <xf numFmtId="4" fontId="7" fillId="2" borderId="4" xfId="0" applyNumberFormat="1" applyFont="1" applyFill="1" applyBorder="1" applyAlignment="1" applyProtection="1">
      <alignment horizontal="center" vertical="center" wrapText="1"/>
    </xf>
    <xf numFmtId="4" fontId="17" fillId="3" borderId="4" xfId="0" applyNumberFormat="1" applyFont="1" applyFill="1" applyBorder="1" applyAlignment="1" applyProtection="1">
      <alignment vertical="center" wrapText="1"/>
    </xf>
    <xf numFmtId="4" fontId="11" fillId="0" borderId="4" xfId="0" applyNumberFormat="1" applyFont="1" applyBorder="1"/>
    <xf numFmtId="4" fontId="7" fillId="3" borderId="4" xfId="0" applyNumberFormat="1" applyFont="1" applyFill="1" applyBorder="1" applyAlignment="1">
      <alignment horizontal="right"/>
    </xf>
    <xf numFmtId="4" fontId="11" fillId="0" borderId="4" xfId="0" applyNumberFormat="1" applyFont="1" applyBorder="1"/>
    <xf numFmtId="0" fontId="14" fillId="3" borderId="4" xfId="0" applyNumberFormat="1" applyFont="1" applyFill="1" applyBorder="1" applyAlignment="1" applyProtection="1">
      <alignment horizontal="left" vertical="center" wrapText="1"/>
    </xf>
    <xf numFmtId="0" fontId="15" fillId="3" borderId="4" xfId="0" applyNumberFormat="1" applyFont="1" applyFill="1" applyBorder="1" applyAlignment="1" applyProtection="1">
      <alignment horizontal="left" vertical="center" wrapText="1" indent="1"/>
    </xf>
    <xf numFmtId="4" fontId="18" fillId="3" borderId="4" xfId="0" applyNumberFormat="1" applyFont="1" applyFill="1" applyBorder="1" applyAlignment="1">
      <alignment horizontal="right"/>
    </xf>
    <xf numFmtId="4" fontId="19" fillId="0" borderId="4" xfId="0" applyNumberFormat="1" applyFont="1" applyBorder="1"/>
    <xf numFmtId="4" fontId="16" fillId="0" borderId="0" xfId="0" applyNumberFormat="1" applyFont="1" applyAlignment="1">
      <alignment vertical="top" wrapText="1"/>
    </xf>
    <xf numFmtId="4" fontId="7" fillId="3" borderId="4" xfId="0" applyNumberFormat="1" applyFont="1" applyFill="1" applyBorder="1" applyAlignment="1"/>
    <xf numFmtId="4" fontId="20" fillId="3" borderId="4" xfId="0" applyNumberFormat="1" applyFont="1" applyFill="1" applyBorder="1" applyAlignment="1" applyProtection="1">
      <alignment vertical="center" wrapText="1"/>
    </xf>
    <xf numFmtId="4" fontId="21" fillId="3" borderId="4" xfId="0" applyNumberFormat="1" applyFont="1" applyFill="1" applyBorder="1" applyAlignment="1" applyProtection="1">
      <alignment vertical="center" wrapText="1"/>
    </xf>
    <xf numFmtId="3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3" borderId="4" xfId="0" applyNumberFormat="1" applyFont="1" applyFill="1" applyBorder="1" applyAlignment="1" applyProtection="1">
      <alignment horizontal="center" vertical="center" wrapText="1"/>
    </xf>
    <xf numFmtId="4" fontId="7" fillId="0" borderId="4" xfId="0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 applyProtection="1">
      <alignment vertical="center"/>
    </xf>
    <xf numFmtId="4" fontId="7" fillId="2" borderId="4" xfId="0" applyNumberFormat="1" applyFont="1" applyFill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0" fontId="13" fillId="2" borderId="1" xfId="0" applyFont="1" applyFill="1" applyBorder="1" applyAlignment="1">
      <alignment horizontal="left" vertical="center"/>
    </xf>
    <xf numFmtId="4" fontId="7" fillId="2" borderId="4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13" fillId="0" borderId="4" xfId="0" applyNumberFormat="1" applyFont="1" applyFill="1" applyBorder="1" applyAlignment="1" applyProtection="1">
      <alignment horizontal="left" vertical="center" wrapText="1"/>
    </xf>
    <xf numFmtId="3" fontId="7" fillId="0" borderId="4" xfId="0" applyNumberFormat="1" applyFont="1" applyBorder="1" applyAlignment="1">
      <alignment horizontal="right"/>
    </xf>
    <xf numFmtId="0" fontId="15" fillId="0" borderId="4" xfId="0" applyNumberFormat="1" applyFont="1" applyFill="1" applyBorder="1" applyAlignment="1" applyProtection="1">
      <alignment vertical="center" wrapText="1"/>
    </xf>
    <xf numFmtId="0" fontId="7" fillId="2" borderId="4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24" fillId="2" borderId="4" xfId="0" applyNumberFormat="1" applyFont="1" applyFill="1" applyBorder="1" applyAlignment="1" applyProtection="1">
      <alignment wrapText="1"/>
    </xf>
    <xf numFmtId="3" fontId="5" fillId="2" borderId="4" xfId="0" applyNumberFormat="1" applyFont="1" applyFill="1" applyBorder="1" applyAlignment="1">
      <alignment horizontal="right"/>
    </xf>
    <xf numFmtId="0" fontId="25" fillId="0" borderId="0" xfId="0" applyFont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26" fillId="0" borderId="0" xfId="0" applyNumberFormat="1" applyFont="1" applyFill="1" applyBorder="1" applyAlignment="1" applyProtection="1">
      <alignment vertical="center" wrapText="1"/>
    </xf>
    <xf numFmtId="0" fontId="27" fillId="0" borderId="5" xfId="0" applyFont="1" applyBorder="1" applyAlignment="1">
      <alignment horizontal="right" vertical="center"/>
    </xf>
    <xf numFmtId="4" fontId="7" fillId="0" borderId="4" xfId="0" applyNumberFormat="1" applyFont="1" applyFill="1" applyBorder="1" applyAlignment="1" applyProtection="1">
      <alignment horizontal="right" wrapText="1"/>
    </xf>
    <xf numFmtId="0" fontId="9" fillId="0" borderId="0" xfId="0" applyNumberFormat="1" applyFont="1" applyFill="1" applyBorder="1" applyAlignment="1" applyProtection="1"/>
    <xf numFmtId="0" fontId="7" fillId="0" borderId="4" xfId="0" quotePrefix="1" applyNumberFormat="1" applyFont="1" applyFill="1" applyBorder="1" applyAlignment="1" applyProtection="1">
      <alignment horizontal="center" vertical="center" wrapText="1"/>
    </xf>
    <xf numFmtId="0" fontId="15" fillId="3" borderId="4" xfId="0" quotePrefix="1" applyFont="1" applyFill="1" applyBorder="1" applyAlignment="1">
      <alignment horizontal="left" vertical="center"/>
    </xf>
    <xf numFmtId="0" fontId="15" fillId="3" borderId="4" xfId="0" quotePrefix="1" applyFont="1" applyFill="1" applyBorder="1" applyAlignment="1">
      <alignment horizontal="left" vertical="center" wrapText="1"/>
    </xf>
    <xf numFmtId="0" fontId="14" fillId="3" borderId="4" xfId="0" quotePrefix="1" applyFont="1" applyFill="1" applyBorder="1" applyAlignment="1">
      <alignment horizontal="left" vertical="center" wrapText="1" indent="1"/>
    </xf>
    <xf numFmtId="0" fontId="14" fillId="3" borderId="4" xfId="0" quotePrefix="1" applyFont="1" applyFill="1" applyBorder="1" applyAlignment="1">
      <alignment horizontal="left" vertical="center" wrapText="1"/>
    </xf>
    <xf numFmtId="0" fontId="31" fillId="2" borderId="4" xfId="0" applyNumberFormat="1" applyFont="1" applyFill="1" applyBorder="1" applyAlignment="1" applyProtection="1">
      <alignment horizontal="center" vertical="center" wrapText="1"/>
    </xf>
    <xf numFmtId="4" fontId="30" fillId="3" borderId="4" xfId="0" applyNumberFormat="1" applyFont="1" applyFill="1" applyBorder="1" applyAlignment="1">
      <alignment horizontal="right"/>
    </xf>
    <xf numFmtId="0" fontId="32" fillId="3" borderId="4" xfId="0" applyFont="1" applyFill="1" applyBorder="1" applyAlignment="1">
      <alignment horizontal="left" vertical="center"/>
    </xf>
    <xf numFmtId="4" fontId="29" fillId="3" borderId="4" xfId="0" applyNumberFormat="1" applyFont="1" applyFill="1" applyBorder="1" applyAlignment="1">
      <alignment horizontal="right"/>
    </xf>
    <xf numFmtId="4" fontId="28" fillId="0" borderId="4" xfId="0" applyNumberFormat="1" applyFont="1" applyBorder="1"/>
    <xf numFmtId="4" fontId="33" fillId="0" borderId="4" xfId="0" applyNumberFormat="1" applyFont="1" applyBorder="1"/>
    <xf numFmtId="4" fontId="34" fillId="0" borderId="4" xfId="0" applyNumberFormat="1" applyFont="1" applyBorder="1"/>
    <xf numFmtId="4" fontId="35" fillId="3" borderId="4" xfId="0" applyNumberFormat="1" applyFont="1" applyFill="1" applyBorder="1" applyAlignment="1" applyProtection="1">
      <alignment vertical="center" wrapText="1"/>
    </xf>
    <xf numFmtId="4" fontId="32" fillId="3" borderId="4" xfId="0" applyNumberFormat="1" applyFont="1" applyFill="1" applyBorder="1" applyAlignment="1" applyProtection="1">
      <alignment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3" fontId="9" fillId="3" borderId="0" xfId="0" applyNumberFormat="1" applyFont="1" applyFill="1" applyBorder="1" applyAlignment="1">
      <alignment horizontal="right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3" xfId="0" applyNumberFormat="1" applyFont="1" applyFill="1" applyBorder="1" applyAlignment="1" applyProtection="1">
      <alignment vertical="center" wrapText="1"/>
    </xf>
    <xf numFmtId="0" fontId="29" fillId="3" borderId="3" xfId="0" applyNumberFormat="1" applyFont="1" applyFill="1" applyBorder="1" applyAlignment="1" applyProtection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29" fillId="3" borderId="1" xfId="0" applyNumberFormat="1" applyFont="1" applyFill="1" applyBorder="1" applyAlignment="1" applyProtection="1">
      <alignment horizontal="left" vertical="center" wrapText="1"/>
    </xf>
    <xf numFmtId="0" fontId="29" fillId="3" borderId="2" xfId="0" applyNumberFormat="1" applyFont="1" applyFill="1" applyBorder="1" applyAlignment="1" applyProtection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0" fillId="3" borderId="1" xfId="0" applyNumberFormat="1" applyFont="1" applyFill="1" applyBorder="1" applyAlignment="1" applyProtection="1">
      <alignment horizontal="center" vertical="center" wrapText="1"/>
    </xf>
    <xf numFmtId="0" fontId="30" fillId="3" borderId="3" xfId="0" applyNumberFormat="1" applyFont="1" applyFill="1" applyBorder="1" applyAlignment="1" applyProtection="1">
      <alignment horizontal="left" vertical="center" wrapText="1"/>
    </xf>
    <xf numFmtId="4" fontId="38" fillId="3" borderId="4" xfId="0" applyNumberFormat="1" applyFont="1" applyFill="1" applyBorder="1" applyAlignment="1">
      <alignment horizontal="right"/>
    </xf>
    <xf numFmtId="0" fontId="9" fillId="3" borderId="5" xfId="0" applyNumberFormat="1" applyFont="1" applyFill="1" applyBorder="1" applyAlignment="1" applyProtection="1">
      <alignment vertical="center" wrapText="1"/>
    </xf>
    <xf numFmtId="0" fontId="9" fillId="3" borderId="9" xfId="0" applyNumberFormat="1" applyFont="1" applyFill="1" applyBorder="1" applyAlignment="1" applyProtection="1">
      <alignment vertical="center" wrapText="1"/>
    </xf>
    <xf numFmtId="0" fontId="9" fillId="3" borderId="10" xfId="0" applyNumberFormat="1" applyFont="1" applyFill="1" applyBorder="1" applyAlignment="1" applyProtection="1">
      <alignment vertical="center" wrapText="1"/>
    </xf>
    <xf numFmtId="0" fontId="9" fillId="3" borderId="6" xfId="0" applyNumberFormat="1" applyFont="1" applyFill="1" applyBorder="1" applyAlignment="1" applyProtection="1">
      <alignment vertical="center" wrapText="1"/>
    </xf>
    <xf numFmtId="0" fontId="9" fillId="3" borderId="7" xfId="0" applyNumberFormat="1" applyFont="1" applyFill="1" applyBorder="1" applyAlignment="1" applyProtection="1">
      <alignment vertical="center" wrapText="1"/>
    </xf>
    <xf numFmtId="0" fontId="9" fillId="3" borderId="8" xfId="0" applyNumberFormat="1" applyFont="1" applyFill="1" applyBorder="1" applyAlignment="1" applyProtection="1">
      <alignment vertical="center" wrapText="1"/>
    </xf>
    <xf numFmtId="4" fontId="38" fillId="3" borderId="3" xfId="0" applyNumberFormat="1" applyFont="1" applyFill="1" applyBorder="1" applyAlignment="1">
      <alignment horizontal="right"/>
    </xf>
    <xf numFmtId="4" fontId="29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22" fillId="3" borderId="4" xfId="0" applyNumberFormat="1" applyFont="1" applyFill="1" applyBorder="1" applyAlignment="1" applyProtection="1">
      <alignment vertical="center" wrapText="1"/>
    </xf>
    <xf numFmtId="0" fontId="15" fillId="2" borderId="2" xfId="0" applyNumberFormat="1" applyFont="1" applyFill="1" applyBorder="1" applyAlignment="1" applyProtection="1">
      <alignment vertical="center" wrapText="1"/>
    </xf>
    <xf numFmtId="4" fontId="31" fillId="2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/>
    <xf numFmtId="4" fontId="15" fillId="3" borderId="4" xfId="0" applyNumberFormat="1" applyFont="1" applyFill="1" applyBorder="1" applyAlignment="1">
      <alignment horizontal="right"/>
    </xf>
    <xf numFmtId="0" fontId="13" fillId="2" borderId="0" xfId="0" quotePrefix="1" applyNumberFormat="1" applyFont="1" applyFill="1" applyBorder="1" applyAlignment="1" applyProtection="1">
      <alignment horizontal="left" vertical="center" wrapText="1"/>
    </xf>
    <xf numFmtId="0" fontId="15" fillId="2" borderId="0" xfId="0" applyNumberFormat="1" applyFont="1" applyFill="1" applyBorder="1" applyAlignment="1" applyProtection="1">
      <alignment vertical="center" wrapText="1"/>
    </xf>
    <xf numFmtId="4" fontId="15" fillId="2" borderId="0" xfId="0" applyNumberFormat="1" applyFont="1" applyFill="1" applyBorder="1" applyAlignment="1" applyProtection="1">
      <alignment vertical="center" wrapText="1"/>
    </xf>
    <xf numFmtId="4" fontId="7" fillId="2" borderId="0" xfId="0" applyNumberFormat="1" applyFont="1" applyFill="1" applyBorder="1" applyAlignment="1" applyProtection="1">
      <alignment horizontal="right" wrapText="1"/>
    </xf>
    <xf numFmtId="0" fontId="35" fillId="2" borderId="1" xfId="0" quotePrefix="1" applyNumberFormat="1" applyFont="1" applyFill="1" applyBorder="1" applyAlignment="1" applyProtection="1">
      <alignment horizontal="left" vertical="center"/>
    </xf>
    <xf numFmtId="0" fontId="15" fillId="2" borderId="3" xfId="0" applyNumberFormat="1" applyFont="1" applyFill="1" applyBorder="1" applyAlignment="1" applyProtection="1">
      <alignment vertical="center" wrapText="1"/>
    </xf>
    <xf numFmtId="164" fontId="35" fillId="0" borderId="4" xfId="0" applyNumberFormat="1" applyFont="1" applyFill="1" applyBorder="1" applyAlignment="1" applyProtection="1">
      <alignment vertical="center"/>
    </xf>
    <xf numFmtId="4" fontId="35" fillId="0" borderId="4" xfId="0" applyNumberFormat="1" applyFont="1" applyFill="1" applyBorder="1" applyAlignment="1" applyProtection="1">
      <alignment vertical="center"/>
    </xf>
    <xf numFmtId="4" fontId="35" fillId="2" borderId="4" xfId="0" applyNumberFormat="1" applyFont="1" applyFill="1" applyBorder="1" applyAlignment="1" applyProtection="1">
      <alignment vertical="center"/>
    </xf>
    <xf numFmtId="4" fontId="35" fillId="0" borderId="4" xfId="0" applyNumberFormat="1" applyFont="1" applyFill="1" applyBorder="1" applyAlignment="1" applyProtection="1">
      <alignment vertical="center" wrapText="1"/>
    </xf>
    <xf numFmtId="4" fontId="35" fillId="2" borderId="4" xfId="0" applyNumberFormat="1" applyFont="1" applyFill="1" applyBorder="1" applyAlignment="1" applyProtection="1">
      <alignment vertical="center" wrapText="1"/>
    </xf>
    <xf numFmtId="0" fontId="35" fillId="3" borderId="4" xfId="0" applyNumberFormat="1" applyFont="1" applyFill="1" applyBorder="1" applyAlignment="1" applyProtection="1">
      <alignment horizontal="left" vertical="center" wrapText="1"/>
    </xf>
    <xf numFmtId="4" fontId="1" fillId="0" borderId="4" xfId="0" applyNumberFormat="1" applyFont="1" applyBorder="1"/>
    <xf numFmtId="0" fontId="11" fillId="0" borderId="0" xfId="0" applyFont="1" applyBorder="1" applyAlignment="1">
      <alignment horizontal="left" vertical="top" wrapText="1"/>
    </xf>
    <xf numFmtId="0" fontId="7" fillId="2" borderId="1" xfId="0" quotePrefix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4" xfId="0" quotePrefix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0" fontId="15" fillId="0" borderId="2" xfId="0" applyNumberFormat="1" applyFont="1" applyFill="1" applyBorder="1" applyAlignment="1" applyProtection="1">
      <alignment vertical="center" wrapText="1"/>
    </xf>
    <xf numFmtId="0" fontId="13" fillId="0" borderId="1" xfId="0" quotePrefix="1" applyFont="1" applyBorder="1" applyAlignment="1">
      <alignment horizontal="left" vertical="center"/>
    </xf>
    <xf numFmtId="0" fontId="15" fillId="0" borderId="2" xfId="0" applyNumberFormat="1" applyFont="1" applyFill="1" applyBorder="1" applyAlignment="1" applyProtection="1">
      <alignment vertical="center"/>
    </xf>
    <xf numFmtId="0" fontId="13" fillId="2" borderId="1" xfId="0" quotePrefix="1" applyNumberFormat="1" applyFont="1" applyFill="1" applyBorder="1" applyAlignment="1" applyProtection="1">
      <alignment horizontal="left" vertical="center" wrapText="1"/>
    </xf>
    <xf numFmtId="0" fontId="15" fillId="2" borderId="2" xfId="0" applyNumberFormat="1" applyFont="1" applyFill="1" applyBorder="1" applyAlignment="1" applyProtection="1">
      <alignment vertical="center" wrapText="1"/>
    </xf>
    <xf numFmtId="0" fontId="15" fillId="2" borderId="3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3" fillId="0" borderId="1" xfId="0" quotePrefix="1" applyFont="1" applyFill="1" applyBorder="1" applyAlignment="1">
      <alignment horizontal="left" vertical="center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5" fillId="2" borderId="2" xfId="0" applyNumberFormat="1" applyFont="1" applyFill="1" applyBorder="1" applyAlignment="1" applyProtection="1">
      <alignment vertical="center"/>
    </xf>
    <xf numFmtId="0" fontId="13" fillId="0" borderId="1" xfId="0" quotePrefix="1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29" fillId="3" borderId="1" xfId="0" applyNumberFormat="1" applyFont="1" applyFill="1" applyBorder="1" applyAlignment="1" applyProtection="1">
      <alignment horizontal="left" vertical="center" wrapText="1"/>
    </xf>
    <xf numFmtId="0" fontId="29" fillId="3" borderId="2" xfId="0" applyNumberFormat="1" applyFont="1" applyFill="1" applyBorder="1" applyAlignment="1" applyProtection="1">
      <alignment horizontal="left" vertical="center" wrapText="1"/>
    </xf>
    <xf numFmtId="0" fontId="29" fillId="3" borderId="3" xfId="0" applyNumberFormat="1" applyFont="1" applyFill="1" applyBorder="1" applyAlignment="1" applyProtection="1">
      <alignment horizontal="left" vertical="center" wrapText="1"/>
    </xf>
    <xf numFmtId="0" fontId="29" fillId="3" borderId="4" xfId="0" applyNumberFormat="1" applyFont="1" applyFill="1" applyBorder="1" applyAlignment="1" applyProtection="1">
      <alignment horizontal="left" vertical="center" wrapText="1"/>
    </xf>
    <xf numFmtId="0" fontId="29" fillId="3" borderId="7" xfId="0" applyNumberFormat="1" applyFont="1" applyFill="1" applyBorder="1" applyAlignment="1" applyProtection="1">
      <alignment horizontal="left" vertical="center" wrapText="1"/>
    </xf>
    <xf numFmtId="0" fontId="29" fillId="3" borderId="6" xfId="0" applyNumberFormat="1" applyFont="1" applyFill="1" applyBorder="1" applyAlignment="1" applyProtection="1">
      <alignment horizontal="left" vertical="center" wrapText="1"/>
    </xf>
    <xf numFmtId="0" fontId="29" fillId="3" borderId="8" xfId="0" applyNumberFormat="1" applyFont="1" applyFill="1" applyBorder="1" applyAlignment="1" applyProtection="1">
      <alignment horizontal="left" vertical="center" wrapText="1"/>
    </xf>
    <xf numFmtId="0" fontId="29" fillId="3" borderId="11" xfId="0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</cellXfs>
  <cellStyles count="2">
    <cellStyle name="Normalno" xfId="0" builtinId="0"/>
    <cellStyle name="Obično_List4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7"/>
  <sheetViews>
    <sheetView tabSelected="1" topLeftCell="A4" workbookViewId="0">
      <selection activeCell="B1" sqref="B1:K1"/>
    </sheetView>
  </sheetViews>
  <sheetFormatPr defaultColWidth="9" defaultRowHeight="15"/>
  <cols>
    <col min="6" max="9" width="25.28515625" customWidth="1"/>
    <col min="10" max="11" width="15.7109375" customWidth="1"/>
    <col min="12" max="12" width="25.28515625" customWidth="1"/>
  </cols>
  <sheetData>
    <row r="1" spans="2:12" ht="42" customHeight="1">
      <c r="B1" s="158" t="s">
        <v>168</v>
      </c>
      <c r="C1" s="158"/>
      <c r="D1" s="158"/>
      <c r="E1" s="158"/>
      <c r="F1" s="158"/>
      <c r="G1" s="158"/>
      <c r="H1" s="158"/>
      <c r="I1" s="158"/>
      <c r="J1" s="158"/>
      <c r="K1" s="158"/>
      <c r="L1" s="68"/>
    </row>
    <row r="2" spans="2:12" ht="18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15.75" customHeight="1">
      <c r="B3" s="158" t="s">
        <v>0</v>
      </c>
      <c r="C3" s="158"/>
      <c r="D3" s="158"/>
      <c r="E3" s="158"/>
      <c r="F3" s="158"/>
      <c r="G3" s="158"/>
      <c r="H3" s="158"/>
      <c r="I3" s="158"/>
      <c r="J3" s="158"/>
      <c r="K3" s="158"/>
      <c r="L3" s="69"/>
    </row>
    <row r="4" spans="2:12" ht="18">
      <c r="B4" s="2"/>
      <c r="C4" s="2"/>
      <c r="D4" s="2"/>
      <c r="E4" s="2"/>
      <c r="F4" s="2"/>
      <c r="G4" s="2"/>
      <c r="H4" s="2"/>
      <c r="I4" s="2"/>
      <c r="J4" s="2"/>
      <c r="K4" s="2"/>
      <c r="L4" s="10"/>
    </row>
    <row r="5" spans="2:12" ht="18" customHeight="1">
      <c r="B5" s="158" t="s">
        <v>1</v>
      </c>
      <c r="C5" s="158"/>
      <c r="D5" s="158"/>
      <c r="E5" s="158"/>
      <c r="F5" s="158"/>
      <c r="G5" s="158"/>
      <c r="H5" s="158"/>
      <c r="I5" s="158"/>
      <c r="J5" s="158"/>
      <c r="K5" s="158"/>
      <c r="L5" s="11"/>
    </row>
    <row r="6" spans="2:12" ht="18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1"/>
    </row>
    <row r="7" spans="2:12" ht="18" customHeight="1">
      <c r="B7" s="147" t="s">
        <v>2</v>
      </c>
      <c r="C7" s="147"/>
      <c r="D7" s="147"/>
      <c r="E7" s="147"/>
      <c r="F7" s="147"/>
      <c r="G7" s="46"/>
      <c r="H7" s="47"/>
      <c r="I7" s="47"/>
      <c r="J7" s="70"/>
      <c r="K7" s="70"/>
    </row>
    <row r="8" spans="2:12" ht="25.5">
      <c r="B8" s="148" t="s">
        <v>3</v>
      </c>
      <c r="C8" s="149"/>
      <c r="D8" s="149"/>
      <c r="E8" s="149"/>
      <c r="F8" s="149"/>
      <c r="G8" s="73" t="s">
        <v>4</v>
      </c>
      <c r="H8" s="73" t="s">
        <v>5</v>
      </c>
      <c r="I8" s="73" t="s">
        <v>6</v>
      </c>
      <c r="J8" s="73" t="s">
        <v>7</v>
      </c>
      <c r="K8" s="73" t="s">
        <v>8</v>
      </c>
    </row>
    <row r="9" spans="2:12">
      <c r="B9" s="152">
        <v>1</v>
      </c>
      <c r="C9" s="152"/>
      <c r="D9" s="152"/>
      <c r="E9" s="152"/>
      <c r="F9" s="153"/>
      <c r="G9" s="48">
        <v>2</v>
      </c>
      <c r="H9" s="49">
        <v>3</v>
      </c>
      <c r="I9" s="49">
        <v>4</v>
      </c>
      <c r="J9" s="49" t="s">
        <v>143</v>
      </c>
      <c r="K9" s="49" t="s">
        <v>162</v>
      </c>
    </row>
    <row r="10" spans="2:12">
      <c r="B10" s="139" t="s">
        <v>9</v>
      </c>
      <c r="C10" s="141"/>
      <c r="D10" s="141"/>
      <c r="E10" s="141"/>
      <c r="F10" s="143"/>
      <c r="G10" s="125">
        <v>1087689.68</v>
      </c>
      <c r="H10" s="50">
        <v>2229189</v>
      </c>
      <c r="I10" s="50">
        <v>1048445.79</v>
      </c>
      <c r="J10" s="50">
        <v>96.39</v>
      </c>
      <c r="K10" s="50">
        <v>47.03</v>
      </c>
    </row>
    <row r="11" spans="2:12">
      <c r="B11" s="154" t="s">
        <v>10</v>
      </c>
      <c r="C11" s="143"/>
      <c r="D11" s="143"/>
      <c r="E11" s="143"/>
      <c r="F11" s="143"/>
      <c r="G11" s="126">
        <v>521.6</v>
      </c>
      <c r="H11" s="50">
        <v>0</v>
      </c>
      <c r="I11" s="50">
        <v>9556.0400000000009</v>
      </c>
      <c r="J11" s="50">
        <v>1832.06</v>
      </c>
      <c r="K11" s="50">
        <v>0</v>
      </c>
    </row>
    <row r="12" spans="2:12">
      <c r="B12" s="155" t="s">
        <v>11</v>
      </c>
      <c r="C12" s="145"/>
      <c r="D12" s="145"/>
      <c r="E12" s="145"/>
      <c r="F12" s="156"/>
      <c r="G12" s="127">
        <v>1088211.28</v>
      </c>
      <c r="H12" s="52">
        <v>2229189</v>
      </c>
      <c r="I12" s="52">
        <v>1058001.83</v>
      </c>
      <c r="J12" s="52">
        <v>97.22</v>
      </c>
      <c r="K12" s="52">
        <v>47.46</v>
      </c>
    </row>
    <row r="13" spans="2:12">
      <c r="B13" s="157" t="s">
        <v>12</v>
      </c>
      <c r="C13" s="141"/>
      <c r="D13" s="141"/>
      <c r="E13" s="141"/>
      <c r="F13" s="141"/>
      <c r="G13" s="128">
        <v>913357.32</v>
      </c>
      <c r="H13" s="50">
        <v>2132151</v>
      </c>
      <c r="I13" s="50">
        <v>1012482.71</v>
      </c>
      <c r="J13" s="71">
        <v>110.85</v>
      </c>
      <c r="K13" s="71">
        <v>47.49</v>
      </c>
    </row>
    <row r="14" spans="2:12">
      <c r="B14" s="142" t="s">
        <v>13</v>
      </c>
      <c r="C14" s="143"/>
      <c r="D14" s="143"/>
      <c r="E14" s="143"/>
      <c r="F14" s="143"/>
      <c r="G14" s="126">
        <v>40435</v>
      </c>
      <c r="H14" s="53">
        <v>18607</v>
      </c>
      <c r="I14" s="53">
        <v>16555.71</v>
      </c>
      <c r="J14" s="71">
        <v>40.94</v>
      </c>
      <c r="K14" s="71">
        <v>88.98</v>
      </c>
    </row>
    <row r="15" spans="2:12">
      <c r="B15" s="54" t="s">
        <v>14</v>
      </c>
      <c r="C15" s="51"/>
      <c r="D15" s="51"/>
      <c r="E15" s="51"/>
      <c r="F15" s="51"/>
      <c r="G15" s="127">
        <v>953792.32</v>
      </c>
      <c r="H15" s="52">
        <v>2150758</v>
      </c>
      <c r="I15" s="52">
        <v>1029038.42</v>
      </c>
      <c r="J15" s="52">
        <v>107.89</v>
      </c>
      <c r="K15" s="52">
        <v>47.85</v>
      </c>
    </row>
    <row r="16" spans="2:12">
      <c r="B16" s="144" t="s">
        <v>15</v>
      </c>
      <c r="C16" s="145"/>
      <c r="D16" s="145"/>
      <c r="E16" s="145"/>
      <c r="F16" s="146"/>
      <c r="G16" s="129">
        <v>134418.96</v>
      </c>
      <c r="H16" s="55">
        <v>78431</v>
      </c>
      <c r="I16" s="55">
        <v>28963.41</v>
      </c>
      <c r="J16" s="55">
        <v>21.55</v>
      </c>
      <c r="K16" s="55">
        <v>36.93</v>
      </c>
    </row>
    <row r="17" spans="1:48">
      <c r="B17" s="123" t="s">
        <v>166</v>
      </c>
      <c r="C17" s="115"/>
      <c r="D17" s="115"/>
      <c r="E17" s="115"/>
      <c r="F17" s="124"/>
      <c r="G17" s="129">
        <v>241901.56</v>
      </c>
      <c r="H17" s="55">
        <v>46281</v>
      </c>
      <c r="I17" s="55">
        <v>246997.4</v>
      </c>
      <c r="J17" s="55">
        <v>102.1</v>
      </c>
      <c r="K17" s="55">
        <v>533.69000000000005</v>
      </c>
    </row>
    <row r="18" spans="1:48">
      <c r="B18" s="123" t="s">
        <v>167</v>
      </c>
      <c r="C18" s="115"/>
      <c r="D18" s="115"/>
      <c r="E18" s="115"/>
      <c r="F18" s="124"/>
      <c r="G18" s="129">
        <v>376320.52</v>
      </c>
      <c r="H18" s="55">
        <v>124712</v>
      </c>
      <c r="I18" s="55">
        <v>275960.81</v>
      </c>
      <c r="J18" s="55">
        <v>73.33</v>
      </c>
      <c r="K18" s="55">
        <v>221.28</v>
      </c>
    </row>
    <row r="19" spans="1:48">
      <c r="B19" s="119"/>
      <c r="C19" s="120"/>
      <c r="D19" s="120"/>
      <c r="E19" s="120"/>
      <c r="F19" s="120"/>
      <c r="G19" s="121"/>
      <c r="H19" s="122"/>
      <c r="I19" s="122"/>
      <c r="J19" s="122"/>
      <c r="K19" s="122"/>
    </row>
    <row r="20" spans="1:48" ht="18" customHeight="1">
      <c r="B20" s="147" t="s">
        <v>16</v>
      </c>
      <c r="C20" s="147"/>
      <c r="D20" s="147"/>
      <c r="E20" s="147"/>
      <c r="F20" s="147"/>
      <c r="G20" s="56"/>
      <c r="H20" s="56"/>
      <c r="I20" s="56"/>
      <c r="J20" s="72"/>
      <c r="K20" s="72"/>
      <c r="L20" s="72"/>
    </row>
    <row r="21" spans="1:48" ht="25.5">
      <c r="B21" s="148" t="s">
        <v>3</v>
      </c>
      <c r="C21" s="149"/>
      <c r="D21" s="149"/>
      <c r="E21" s="149"/>
      <c r="F21" s="149"/>
      <c r="G21" s="73" t="s">
        <v>4</v>
      </c>
      <c r="H21" s="57" t="s">
        <v>5</v>
      </c>
      <c r="I21" s="57" t="s">
        <v>6</v>
      </c>
      <c r="J21" s="57" t="s">
        <v>7</v>
      </c>
      <c r="K21" s="57" t="s">
        <v>8</v>
      </c>
    </row>
    <row r="22" spans="1:48">
      <c r="B22" s="150">
        <v>1</v>
      </c>
      <c r="C22" s="151"/>
      <c r="D22" s="151"/>
      <c r="E22" s="151"/>
      <c r="F22" s="151"/>
      <c r="G22" s="58">
        <v>2</v>
      </c>
      <c r="H22" s="49">
        <v>3</v>
      </c>
      <c r="I22" s="49">
        <v>4</v>
      </c>
      <c r="J22" s="49" t="s">
        <v>143</v>
      </c>
      <c r="K22" s="49" t="s">
        <v>162</v>
      </c>
    </row>
    <row r="23" spans="1:48" ht="15.75" customHeight="1">
      <c r="B23" s="139" t="s">
        <v>17</v>
      </c>
      <c r="C23" s="140"/>
      <c r="D23" s="140"/>
      <c r="E23" s="140"/>
      <c r="F23" s="140"/>
      <c r="G23" s="59"/>
      <c r="H23" s="60"/>
      <c r="I23" s="60"/>
      <c r="J23" s="60"/>
      <c r="K23" s="60"/>
    </row>
    <row r="24" spans="1:48">
      <c r="B24" s="139" t="s">
        <v>18</v>
      </c>
      <c r="C24" s="141"/>
      <c r="D24" s="141"/>
      <c r="E24" s="141"/>
      <c r="F24" s="141"/>
      <c r="G24" s="61"/>
      <c r="H24" s="60"/>
      <c r="I24" s="60"/>
      <c r="J24" s="60"/>
      <c r="K24" s="60"/>
    </row>
    <row r="25" spans="1:48" ht="15" customHeight="1">
      <c r="B25" s="133" t="s">
        <v>19</v>
      </c>
      <c r="C25" s="134"/>
      <c r="D25" s="134"/>
      <c r="E25" s="134"/>
      <c r="F25" s="135"/>
      <c r="G25" s="62"/>
      <c r="H25" s="4"/>
      <c r="I25" s="4"/>
      <c r="J25" s="4"/>
      <c r="K25" s="4"/>
    </row>
    <row r="26" spans="1:48" s="44" customFormat="1" ht="15" customHeight="1">
      <c r="A26"/>
      <c r="B26" s="139" t="s">
        <v>20</v>
      </c>
      <c r="C26" s="141"/>
      <c r="D26" s="141"/>
      <c r="E26" s="141"/>
      <c r="F26" s="141"/>
      <c r="G26" s="61"/>
      <c r="H26" s="60"/>
      <c r="I26" s="60"/>
      <c r="J26" s="60"/>
      <c r="K26" s="60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s="44" customFormat="1" ht="15" customHeight="1">
      <c r="A27"/>
      <c r="B27" s="139" t="s">
        <v>21</v>
      </c>
      <c r="C27" s="141"/>
      <c r="D27" s="141"/>
      <c r="E27" s="141"/>
      <c r="F27" s="141"/>
      <c r="G27" s="61"/>
      <c r="H27" s="60"/>
      <c r="I27" s="60"/>
      <c r="J27" s="60"/>
      <c r="K27" s="60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s="45" customFormat="1">
      <c r="A28" s="63"/>
      <c r="B28" s="133" t="s">
        <v>22</v>
      </c>
      <c r="C28" s="134"/>
      <c r="D28" s="134"/>
      <c r="E28" s="134"/>
      <c r="F28" s="135"/>
      <c r="G28" s="62"/>
      <c r="H28" s="64"/>
      <c r="I28" s="64"/>
      <c r="J28" s="64"/>
      <c r="K28" s="64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</row>
    <row r="29" spans="1:48" ht="15.75">
      <c r="B29" s="136" t="s">
        <v>23</v>
      </c>
      <c r="C29" s="137"/>
      <c r="D29" s="137"/>
      <c r="E29" s="137"/>
      <c r="F29" s="137"/>
      <c r="G29" s="65"/>
      <c r="H29" s="66"/>
      <c r="I29" s="66"/>
      <c r="J29" s="66"/>
      <c r="K29" s="66"/>
    </row>
    <row r="31" spans="1:48">
      <c r="B31" s="67"/>
      <c r="C31" s="67"/>
      <c r="D31" s="67"/>
      <c r="E31" s="67"/>
      <c r="F31" s="67"/>
      <c r="G31" s="67"/>
      <c r="H31" s="67"/>
      <c r="I31" s="67"/>
      <c r="J31" s="67"/>
      <c r="K31" s="67"/>
    </row>
    <row r="32" spans="1:48">
      <c r="B32" s="138" t="s">
        <v>24</v>
      </c>
      <c r="C32" s="138"/>
      <c r="D32" s="138"/>
      <c r="E32" s="138"/>
      <c r="F32" s="138"/>
      <c r="G32" s="138"/>
      <c r="H32" s="138"/>
      <c r="I32" s="138"/>
      <c r="J32" s="138"/>
      <c r="K32" s="138"/>
    </row>
    <row r="33" spans="2:11" ht="15" customHeight="1">
      <c r="B33" s="138" t="s">
        <v>25</v>
      </c>
      <c r="C33" s="138"/>
      <c r="D33" s="138"/>
      <c r="E33" s="138"/>
      <c r="F33" s="138"/>
      <c r="G33" s="138"/>
      <c r="H33" s="138"/>
      <c r="I33" s="138"/>
      <c r="J33" s="138"/>
      <c r="K33" s="138"/>
    </row>
    <row r="34" spans="2:11" ht="15" customHeight="1">
      <c r="B34" s="138" t="s">
        <v>26</v>
      </c>
      <c r="C34" s="138"/>
      <c r="D34" s="138"/>
      <c r="E34" s="138"/>
      <c r="F34" s="138"/>
      <c r="G34" s="138"/>
      <c r="H34" s="138"/>
      <c r="I34" s="138"/>
      <c r="J34" s="138"/>
      <c r="K34" s="138"/>
    </row>
    <row r="35" spans="2:11" ht="36.75" customHeight="1">
      <c r="B35" s="138"/>
      <c r="C35" s="138"/>
      <c r="D35" s="138"/>
      <c r="E35" s="138"/>
      <c r="F35" s="138"/>
      <c r="G35" s="138"/>
      <c r="H35" s="138"/>
      <c r="I35" s="138"/>
      <c r="J35" s="138"/>
      <c r="K35" s="138"/>
    </row>
    <row r="36" spans="2:11" ht="15" customHeight="1">
      <c r="B36" s="132" t="s">
        <v>27</v>
      </c>
      <c r="C36" s="132"/>
      <c r="D36" s="132"/>
      <c r="E36" s="132"/>
      <c r="F36" s="132"/>
      <c r="G36" s="132"/>
      <c r="H36" s="132"/>
      <c r="I36" s="132"/>
      <c r="J36" s="132"/>
      <c r="K36" s="132"/>
    </row>
    <row r="37" spans="2:11">
      <c r="B37" s="132"/>
      <c r="C37" s="132"/>
      <c r="D37" s="132"/>
      <c r="E37" s="132"/>
      <c r="F37" s="132"/>
      <c r="G37" s="132"/>
      <c r="H37" s="132"/>
      <c r="I37" s="132"/>
      <c r="J37" s="132"/>
      <c r="K37" s="132"/>
    </row>
  </sheetData>
  <mergeCells count="26">
    <mergeCell ref="B1:K1"/>
    <mergeCell ref="B3:K3"/>
    <mergeCell ref="B5:K5"/>
    <mergeCell ref="B7:F7"/>
    <mergeCell ref="B8:F8"/>
    <mergeCell ref="B9:F9"/>
    <mergeCell ref="B10:F10"/>
    <mergeCell ref="B11:F11"/>
    <mergeCell ref="B12:F12"/>
    <mergeCell ref="B13:F13"/>
    <mergeCell ref="B14:F14"/>
    <mergeCell ref="B16:F16"/>
    <mergeCell ref="B20:F20"/>
    <mergeCell ref="B21:F21"/>
    <mergeCell ref="B22:F22"/>
    <mergeCell ref="B23:F23"/>
    <mergeCell ref="B24:F24"/>
    <mergeCell ref="B25:F25"/>
    <mergeCell ref="B26:F26"/>
    <mergeCell ref="B27:F27"/>
    <mergeCell ref="B36:K37"/>
    <mergeCell ref="B28:F28"/>
    <mergeCell ref="B29:F29"/>
    <mergeCell ref="B32:K32"/>
    <mergeCell ref="B33:K33"/>
    <mergeCell ref="B34:K3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4"/>
  <sheetViews>
    <sheetView zoomScale="90" zoomScaleNormal="90" workbookViewId="0">
      <selection activeCell="P49" sqref="P49"/>
    </sheetView>
  </sheetViews>
  <sheetFormatPr defaultColWidth="9" defaultRowHeight="15"/>
  <cols>
    <col min="2" max="2" width="7.42578125" customWidth="1"/>
    <col min="3" max="3" width="8.42578125" customWidth="1"/>
    <col min="4" max="4" width="11.42578125" customWidth="1"/>
    <col min="5" max="5" width="8.42578125" customWidth="1"/>
    <col min="6" max="6" width="44.7109375" customWidth="1"/>
    <col min="7" max="9" width="25.28515625" customWidth="1"/>
    <col min="10" max="11" width="15.7109375" customWidth="1"/>
    <col min="13" max="14" width="9.7109375"/>
  </cols>
  <sheetData>
    <row r="1" spans="2:11" ht="18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ht="15.75" customHeight="1">
      <c r="B2" s="158" t="s">
        <v>0</v>
      </c>
      <c r="C2" s="158"/>
      <c r="D2" s="158"/>
      <c r="E2" s="158"/>
      <c r="F2" s="158"/>
      <c r="G2" s="158"/>
      <c r="H2" s="158"/>
      <c r="I2" s="158"/>
      <c r="J2" s="158"/>
      <c r="K2" s="158"/>
    </row>
    <row r="3" spans="2:11" ht="18">
      <c r="B3" s="2"/>
      <c r="C3" s="2"/>
      <c r="D3" s="2"/>
      <c r="E3" s="2"/>
      <c r="F3" s="2"/>
      <c r="G3" s="2"/>
      <c r="H3" s="2"/>
      <c r="I3" s="10"/>
      <c r="J3" s="10"/>
      <c r="K3" s="10"/>
    </row>
    <row r="4" spans="2:11" ht="15.75" customHeight="1">
      <c r="B4" s="158" t="s">
        <v>28</v>
      </c>
      <c r="C4" s="158"/>
      <c r="D4" s="158"/>
      <c r="E4" s="158"/>
      <c r="F4" s="158"/>
      <c r="G4" s="158"/>
      <c r="H4" s="158"/>
      <c r="I4" s="158"/>
      <c r="J4" s="158"/>
      <c r="K4" s="158"/>
    </row>
    <row r="5" spans="2:11" ht="18">
      <c r="B5" s="2"/>
      <c r="C5" s="2"/>
      <c r="D5" s="2"/>
      <c r="E5" s="2"/>
      <c r="F5" s="2"/>
      <c r="G5" s="2"/>
      <c r="H5" s="2"/>
      <c r="I5" s="10"/>
      <c r="J5" s="10"/>
      <c r="K5" s="10"/>
    </row>
    <row r="6" spans="2:11" ht="15.75" customHeight="1">
      <c r="B6" s="158" t="s">
        <v>29</v>
      </c>
      <c r="C6" s="158"/>
      <c r="D6" s="158"/>
      <c r="E6" s="158"/>
      <c r="F6" s="158"/>
      <c r="G6" s="158"/>
      <c r="H6" s="158"/>
      <c r="I6" s="158"/>
      <c r="J6" s="158"/>
      <c r="K6" s="158"/>
    </row>
    <row r="7" spans="2:11" ht="18">
      <c r="B7" s="2"/>
      <c r="C7" s="2"/>
      <c r="D7" s="2"/>
      <c r="E7" s="2"/>
      <c r="F7" s="2"/>
      <c r="G7" s="2"/>
      <c r="H7" s="2"/>
      <c r="I7" s="10"/>
      <c r="J7" s="10"/>
      <c r="K7" s="10"/>
    </row>
    <row r="8" spans="2:11" ht="45" customHeight="1">
      <c r="B8" s="159" t="s">
        <v>3</v>
      </c>
      <c r="C8" s="160"/>
      <c r="D8" s="160"/>
      <c r="E8" s="160"/>
      <c r="F8" s="161"/>
      <c r="G8" s="4" t="s">
        <v>30</v>
      </c>
      <c r="H8" s="4" t="s">
        <v>5</v>
      </c>
      <c r="I8" s="4" t="s">
        <v>31</v>
      </c>
      <c r="J8" s="4" t="s">
        <v>7</v>
      </c>
      <c r="K8" s="4" t="s">
        <v>8</v>
      </c>
    </row>
    <row r="9" spans="2:11">
      <c r="B9" s="162">
        <v>1</v>
      </c>
      <c r="C9" s="163"/>
      <c r="D9" s="163"/>
      <c r="E9" s="163"/>
      <c r="F9" s="164"/>
      <c r="G9" s="5">
        <v>2</v>
      </c>
      <c r="H9" s="5">
        <v>3</v>
      </c>
      <c r="I9" s="5">
        <v>4</v>
      </c>
      <c r="J9" s="5" t="s">
        <v>143</v>
      </c>
      <c r="K9" s="78" t="s">
        <v>162</v>
      </c>
    </row>
    <row r="10" spans="2:11">
      <c r="B10" s="12"/>
      <c r="C10" s="12"/>
      <c r="D10" s="12"/>
      <c r="E10" s="12"/>
      <c r="F10" s="12" t="s">
        <v>32</v>
      </c>
      <c r="G10" s="7"/>
      <c r="H10" s="7"/>
      <c r="I10" s="13"/>
      <c r="J10" s="13"/>
      <c r="K10" s="13"/>
    </row>
    <row r="11" spans="2:11">
      <c r="B11" s="12">
        <v>6</v>
      </c>
      <c r="C11" s="12"/>
      <c r="D11" s="12"/>
      <c r="E11" s="12"/>
      <c r="F11" s="12" t="s">
        <v>33</v>
      </c>
      <c r="G11" s="39">
        <f>SUM(G12+G20+G23+G27)</f>
        <v>1087689.69</v>
      </c>
      <c r="H11" s="39">
        <f>SUM(H12+H20+H23+H27)</f>
        <v>2229189</v>
      </c>
      <c r="I11" s="39">
        <f>SUM(I12+I20+I23+I27)</f>
        <v>1048445.79</v>
      </c>
      <c r="J11" s="31">
        <f t="shared" ref="J11:J25" si="0">SUM((I11/G11)*100)</f>
        <v>96.391994852870226</v>
      </c>
      <c r="K11" s="31">
        <f t="shared" ref="K11:K19" si="1">SUM((I11/H11)*100)</f>
        <v>47.032610963000451</v>
      </c>
    </row>
    <row r="12" spans="2:11" ht="25.5">
      <c r="B12" s="12"/>
      <c r="C12" s="16">
        <v>63</v>
      </c>
      <c r="D12" s="16"/>
      <c r="E12" s="16"/>
      <c r="F12" s="16" t="s">
        <v>34</v>
      </c>
      <c r="G12" s="32">
        <f>SUM(G13+G15+G17)</f>
        <v>427956.20999999996</v>
      </c>
      <c r="H12" s="32">
        <f>SUM(H13+H15+H17)</f>
        <v>566359</v>
      </c>
      <c r="I12" s="32">
        <f>SUM(I13+I15+I17)</f>
        <v>283822.98</v>
      </c>
      <c r="J12" s="31">
        <f t="shared" si="0"/>
        <v>66.32056583546246</v>
      </c>
      <c r="K12" s="31">
        <f t="shared" si="1"/>
        <v>50.113616981455223</v>
      </c>
    </row>
    <row r="13" spans="2:11">
      <c r="B13" s="17"/>
      <c r="C13" s="17"/>
      <c r="D13" s="17">
        <v>632</v>
      </c>
      <c r="E13" s="17"/>
      <c r="F13" s="74" t="s">
        <v>35</v>
      </c>
      <c r="G13" s="32">
        <v>103950.65</v>
      </c>
      <c r="H13" s="32">
        <v>242319</v>
      </c>
      <c r="I13" s="83">
        <v>109523.86</v>
      </c>
      <c r="J13" s="31">
        <f t="shared" si="0"/>
        <v>105.36139985656656</v>
      </c>
      <c r="K13" s="31">
        <f t="shared" si="1"/>
        <v>45.198213924620021</v>
      </c>
    </row>
    <row r="14" spans="2:11" ht="16.5" customHeight="1">
      <c r="B14" s="17"/>
      <c r="C14" s="17"/>
      <c r="D14" s="17"/>
      <c r="E14" s="17">
        <v>6323</v>
      </c>
      <c r="F14" s="74" t="s">
        <v>36</v>
      </c>
      <c r="G14" s="25">
        <v>103950.65</v>
      </c>
      <c r="H14" s="25">
        <v>242319</v>
      </c>
      <c r="I14" s="84">
        <v>109523.86</v>
      </c>
      <c r="J14" s="26">
        <f t="shared" si="0"/>
        <v>105.36139985656656</v>
      </c>
      <c r="K14" s="26">
        <f t="shared" si="1"/>
        <v>45.198213924620021</v>
      </c>
    </row>
    <row r="15" spans="2:11" ht="16.5" customHeight="1">
      <c r="B15" s="17"/>
      <c r="C15" s="17"/>
      <c r="D15" s="17">
        <v>638</v>
      </c>
      <c r="E15" s="17"/>
      <c r="F15" s="74" t="s">
        <v>37</v>
      </c>
      <c r="G15" s="32">
        <v>29733.05</v>
      </c>
      <c r="H15" s="32">
        <v>30128</v>
      </c>
      <c r="I15" s="83">
        <v>5015.47</v>
      </c>
      <c r="J15" s="31">
        <f t="shared" si="0"/>
        <v>16.868333386584965</v>
      </c>
      <c r="K15" s="31">
        <f t="shared" si="1"/>
        <v>16.647205257567713</v>
      </c>
    </row>
    <row r="16" spans="2:11">
      <c r="B16" s="17"/>
      <c r="C16" s="17"/>
      <c r="D16" s="17"/>
      <c r="E16" s="17">
        <v>6381</v>
      </c>
      <c r="F16" s="74" t="s">
        <v>38</v>
      </c>
      <c r="G16" s="25">
        <v>29733.05</v>
      </c>
      <c r="H16" s="25">
        <v>30128</v>
      </c>
      <c r="I16" s="84">
        <v>5015.47</v>
      </c>
      <c r="J16" s="26">
        <f t="shared" si="0"/>
        <v>16.868333386584965</v>
      </c>
      <c r="K16" s="26">
        <f t="shared" si="1"/>
        <v>16.647205257567713</v>
      </c>
    </row>
    <row r="17" spans="2:11">
      <c r="B17" s="17"/>
      <c r="C17" s="17"/>
      <c r="D17" s="17">
        <v>639</v>
      </c>
      <c r="E17" s="17"/>
      <c r="F17" s="74" t="s">
        <v>39</v>
      </c>
      <c r="G17" s="32">
        <v>294272.51</v>
      </c>
      <c r="H17" s="32">
        <v>293912</v>
      </c>
      <c r="I17" s="83">
        <v>169283.65</v>
      </c>
      <c r="J17" s="31">
        <f t="shared" si="0"/>
        <v>57.526151525332757</v>
      </c>
      <c r="K17" s="31">
        <f t="shared" si="1"/>
        <v>57.596712621464931</v>
      </c>
    </row>
    <row r="18" spans="2:11">
      <c r="B18" s="17"/>
      <c r="C18" s="17"/>
      <c r="D18" s="19"/>
      <c r="E18" s="19">
        <v>6391</v>
      </c>
      <c r="F18" s="74" t="s">
        <v>40</v>
      </c>
      <c r="G18" s="25">
        <v>124110.84</v>
      </c>
      <c r="H18" s="25">
        <v>153162</v>
      </c>
      <c r="I18" s="84">
        <v>78388.33</v>
      </c>
      <c r="J18" s="26">
        <f t="shared" si="0"/>
        <v>63.159938326096253</v>
      </c>
      <c r="K18" s="26">
        <f t="shared" si="1"/>
        <v>51.180012013423692</v>
      </c>
    </row>
    <row r="19" spans="2:11" ht="31.5" customHeight="1">
      <c r="B19" s="17"/>
      <c r="C19" s="17"/>
      <c r="D19" s="19"/>
      <c r="E19" s="19">
        <v>6393</v>
      </c>
      <c r="F19" s="75" t="s">
        <v>41</v>
      </c>
      <c r="G19" s="25">
        <v>169914.17</v>
      </c>
      <c r="H19" s="25">
        <v>140750</v>
      </c>
      <c r="I19" s="84">
        <v>90895.32</v>
      </c>
      <c r="J19" s="26">
        <f t="shared" si="0"/>
        <v>53.494843896774469</v>
      </c>
      <c r="K19" s="26">
        <f t="shared" si="1"/>
        <v>64.579268206039089</v>
      </c>
    </row>
    <row r="20" spans="2:11" ht="31.5" customHeight="1">
      <c r="B20" s="17"/>
      <c r="C20" s="17">
        <v>64</v>
      </c>
      <c r="D20" s="19"/>
      <c r="E20" s="19"/>
      <c r="F20" s="18" t="s">
        <v>42</v>
      </c>
      <c r="G20" s="32">
        <f t="shared" ref="G20:I21" si="2">SUM(G21)</f>
        <v>3.67</v>
      </c>
      <c r="H20" s="32">
        <f t="shared" si="2"/>
        <v>0</v>
      </c>
      <c r="I20" s="81">
        <f t="shared" si="2"/>
        <v>0</v>
      </c>
      <c r="J20" s="31">
        <f t="shared" si="0"/>
        <v>0</v>
      </c>
      <c r="K20" s="31">
        <v>0</v>
      </c>
    </row>
    <row r="21" spans="2:11" ht="21" customHeight="1">
      <c r="B21" s="17"/>
      <c r="C21" s="17"/>
      <c r="D21" s="17">
        <v>641</v>
      </c>
      <c r="E21" s="17"/>
      <c r="F21" s="75" t="s">
        <v>43</v>
      </c>
      <c r="G21" s="32">
        <f t="shared" si="2"/>
        <v>3.67</v>
      </c>
      <c r="H21" s="32">
        <f t="shared" si="2"/>
        <v>0</v>
      </c>
      <c r="I21" s="81">
        <f t="shared" si="2"/>
        <v>0</v>
      </c>
      <c r="J21" s="26">
        <f t="shared" si="0"/>
        <v>0</v>
      </c>
      <c r="K21" s="26">
        <v>0</v>
      </c>
    </row>
    <row r="22" spans="2:11" ht="21.75" customHeight="1">
      <c r="B22" s="17"/>
      <c r="C22" s="17"/>
      <c r="D22" s="17"/>
      <c r="E22" s="17">
        <v>6413</v>
      </c>
      <c r="F22" s="75" t="s">
        <v>44</v>
      </c>
      <c r="G22" s="25">
        <v>3.67</v>
      </c>
      <c r="H22" s="25">
        <v>0</v>
      </c>
      <c r="I22" s="84">
        <v>0</v>
      </c>
      <c r="J22" s="26">
        <f t="shared" si="0"/>
        <v>0</v>
      </c>
      <c r="K22" s="26">
        <v>0</v>
      </c>
    </row>
    <row r="23" spans="2:11" ht="31.5" customHeight="1">
      <c r="B23" s="17"/>
      <c r="C23" s="17">
        <v>66</v>
      </c>
      <c r="D23" s="19"/>
      <c r="E23" s="19"/>
      <c r="F23" s="16" t="s">
        <v>45</v>
      </c>
      <c r="G23" s="32">
        <f>SUM(G24)</f>
        <v>56517.17</v>
      </c>
      <c r="H23" s="32">
        <f>SUM(H24)</f>
        <v>119450</v>
      </c>
      <c r="I23" s="81">
        <f>SUM(I24)</f>
        <v>56809.57</v>
      </c>
      <c r="J23" s="31">
        <f t="shared" si="0"/>
        <v>100.51736489990563</v>
      </c>
      <c r="K23" s="31">
        <f>SUM((I23/H23)*100)</f>
        <v>47.559288405190458</v>
      </c>
    </row>
    <row r="24" spans="2:11" ht="25.5">
      <c r="B24" s="17"/>
      <c r="C24" s="20"/>
      <c r="D24" s="19">
        <v>661</v>
      </c>
      <c r="E24" s="19"/>
      <c r="F24" s="16" t="s">
        <v>46</v>
      </c>
      <c r="G24" s="32">
        <v>56517.17</v>
      </c>
      <c r="H24" s="32">
        <v>119450</v>
      </c>
      <c r="I24" s="83">
        <v>56809.57</v>
      </c>
      <c r="J24" s="31">
        <f t="shared" si="0"/>
        <v>100.51736489990563</v>
      </c>
      <c r="K24" s="31">
        <f>SUM((I24/H24)*100)</f>
        <v>47.559288405190458</v>
      </c>
    </row>
    <row r="25" spans="2:11">
      <c r="B25" s="17"/>
      <c r="C25" s="20"/>
      <c r="D25" s="19"/>
      <c r="E25" s="19">
        <v>6615</v>
      </c>
      <c r="F25" s="16" t="s">
        <v>47</v>
      </c>
      <c r="G25" s="25">
        <v>56517.17</v>
      </c>
      <c r="H25" s="25">
        <v>119450</v>
      </c>
      <c r="I25" s="84">
        <v>56809.57</v>
      </c>
      <c r="J25" s="26">
        <f t="shared" si="0"/>
        <v>100.51736489990563</v>
      </c>
      <c r="K25" s="26">
        <f>SUM((I25/H25)*100)</f>
        <v>47.559288405190458</v>
      </c>
    </row>
    <row r="26" spans="2:11">
      <c r="B26" s="17"/>
      <c r="C26" s="17"/>
      <c r="D26" s="19"/>
      <c r="E26" s="19"/>
      <c r="F26" s="16" t="s">
        <v>48</v>
      </c>
      <c r="G26" s="25"/>
      <c r="H26" s="25"/>
      <c r="I26" s="84"/>
      <c r="J26" s="26"/>
      <c r="K26" s="26"/>
    </row>
    <row r="27" spans="2:11">
      <c r="B27" s="17"/>
      <c r="C27" s="17">
        <v>67</v>
      </c>
      <c r="D27" s="19"/>
      <c r="E27" s="19"/>
      <c r="F27" s="16" t="s">
        <v>49</v>
      </c>
      <c r="G27" s="32">
        <f>SUM(G28)</f>
        <v>603212.64</v>
      </c>
      <c r="H27" s="32">
        <f>SUM(H28)</f>
        <v>1543380</v>
      </c>
      <c r="I27" s="81">
        <f>SUM(I28)</f>
        <v>707813.24</v>
      </c>
      <c r="J27" s="31">
        <f>SUM((I27/G27)*100)</f>
        <v>117.34058490551524</v>
      </c>
      <c r="K27" s="31">
        <f>SUM((I27/H27)*100)</f>
        <v>45.861242208658915</v>
      </c>
    </row>
    <row r="28" spans="2:11" ht="28.5" customHeight="1">
      <c r="B28" s="17"/>
      <c r="C28" s="17"/>
      <c r="D28" s="19">
        <v>671</v>
      </c>
      <c r="E28" s="19"/>
      <c r="F28" s="16" t="s">
        <v>50</v>
      </c>
      <c r="G28" s="25">
        <v>603212.64</v>
      </c>
      <c r="H28" s="25">
        <v>1543380</v>
      </c>
      <c r="I28" s="84">
        <v>707813.24</v>
      </c>
      <c r="J28" s="26">
        <f>SUM((I28/G28)*100)</f>
        <v>117.34058490551524</v>
      </c>
      <c r="K28" s="26">
        <f>SUM((I28/H28)*100)</f>
        <v>45.861242208658915</v>
      </c>
    </row>
    <row r="29" spans="2:11" ht="21.75" customHeight="1">
      <c r="B29" s="17"/>
      <c r="C29" s="17"/>
      <c r="D29" s="19"/>
      <c r="E29" s="19">
        <v>6711</v>
      </c>
      <c r="F29" s="16" t="s">
        <v>51</v>
      </c>
      <c r="G29" s="25">
        <v>603212.64</v>
      </c>
      <c r="H29" s="25">
        <v>1543380</v>
      </c>
      <c r="I29" s="84">
        <v>707813.24</v>
      </c>
      <c r="J29" s="26">
        <f>SUM((I29/G29)*100)</f>
        <v>117.34058490551524</v>
      </c>
      <c r="K29" s="26">
        <f>SUM((I29/H29)*100)</f>
        <v>45.861242208658915</v>
      </c>
    </row>
    <row r="30" spans="2:11" ht="20.25" customHeight="1">
      <c r="B30" s="20">
        <v>7</v>
      </c>
      <c r="C30" s="17"/>
      <c r="D30" s="19"/>
      <c r="E30" s="19"/>
      <c r="F30" s="16" t="s">
        <v>52</v>
      </c>
      <c r="G30" s="30">
        <f>SUM(G31+G34)</f>
        <v>521.6</v>
      </c>
      <c r="H30" s="30">
        <f>SUM(H31+H34)</f>
        <v>0</v>
      </c>
      <c r="I30" s="85">
        <f>SUM(I31+I34)</f>
        <v>9556.0400000000009</v>
      </c>
      <c r="J30" s="31">
        <f>SUM((I30/G30)*100)</f>
        <v>1832.062883435583</v>
      </c>
      <c r="K30" s="31">
        <v>0</v>
      </c>
    </row>
    <row r="31" spans="2:11" ht="20.25" customHeight="1">
      <c r="B31" s="20"/>
      <c r="C31" s="17">
        <v>71</v>
      </c>
      <c r="D31" s="19"/>
      <c r="E31" s="19"/>
      <c r="F31" s="16" t="s">
        <v>53</v>
      </c>
      <c r="G31" s="40">
        <f>SUM(G32:G33)</f>
        <v>0</v>
      </c>
      <c r="H31" s="30">
        <v>0</v>
      </c>
      <c r="I31" s="85">
        <v>9556.0400000000009</v>
      </c>
      <c r="J31" s="31">
        <v>0</v>
      </c>
      <c r="K31" s="31">
        <v>0</v>
      </c>
    </row>
    <row r="32" spans="2:11" ht="20.25" customHeight="1">
      <c r="B32" s="20"/>
      <c r="C32" s="17"/>
      <c r="D32" s="19">
        <v>712</v>
      </c>
      <c r="E32" s="19"/>
      <c r="F32" s="16" t="s">
        <v>54</v>
      </c>
      <c r="G32" s="41">
        <v>0</v>
      </c>
      <c r="H32" s="114">
        <v>0</v>
      </c>
      <c r="I32" s="86">
        <v>9556.0400000000009</v>
      </c>
      <c r="J32" s="26">
        <v>0</v>
      </c>
      <c r="K32" s="26">
        <v>0</v>
      </c>
    </row>
    <row r="33" spans="2:13" ht="20.25" customHeight="1">
      <c r="B33" s="20"/>
      <c r="C33" s="17"/>
      <c r="D33" s="19"/>
      <c r="E33" s="19">
        <v>7124</v>
      </c>
      <c r="F33" s="16" t="s">
        <v>55</v>
      </c>
      <c r="G33" s="41">
        <v>0</v>
      </c>
      <c r="H33" s="114">
        <v>0</v>
      </c>
      <c r="I33" s="86">
        <v>9556.0400000000009</v>
      </c>
      <c r="J33" s="26">
        <v>0</v>
      </c>
      <c r="K33" s="26">
        <v>0</v>
      </c>
    </row>
    <row r="34" spans="2:13" ht="30.75" customHeight="1">
      <c r="B34" s="17"/>
      <c r="C34" s="17">
        <v>72</v>
      </c>
      <c r="D34" s="19"/>
      <c r="E34" s="19"/>
      <c r="F34" s="75" t="s">
        <v>56</v>
      </c>
      <c r="G34" s="32">
        <v>521.6</v>
      </c>
      <c r="H34" s="32">
        <v>0</v>
      </c>
      <c r="I34" s="83">
        <v>0</v>
      </c>
      <c r="J34" s="31">
        <f>SUM((I34/G34)*100)</f>
        <v>0</v>
      </c>
      <c r="K34" s="31">
        <v>0</v>
      </c>
    </row>
    <row r="35" spans="2:13">
      <c r="B35" s="17"/>
      <c r="C35" s="17"/>
      <c r="D35" s="17">
        <v>721</v>
      </c>
      <c r="E35" s="17"/>
      <c r="F35" s="75" t="s">
        <v>57</v>
      </c>
      <c r="G35" s="25">
        <v>521.6</v>
      </c>
      <c r="H35" s="25">
        <v>0</v>
      </c>
      <c r="I35" s="84">
        <v>0</v>
      </c>
      <c r="J35" s="26">
        <f>SUM((I35/G35)*100)</f>
        <v>0</v>
      </c>
      <c r="K35" s="26">
        <v>0</v>
      </c>
    </row>
    <row r="36" spans="2:13">
      <c r="B36" s="17"/>
      <c r="C36" s="17"/>
      <c r="D36" s="17"/>
      <c r="E36" s="17">
        <v>7211</v>
      </c>
      <c r="F36" s="75" t="s">
        <v>58</v>
      </c>
      <c r="G36" s="25">
        <v>521.6</v>
      </c>
      <c r="H36" s="25">
        <v>0</v>
      </c>
      <c r="I36" s="84">
        <v>0</v>
      </c>
      <c r="J36" s="26">
        <f>SUM((I36/G36)*100)</f>
        <v>0</v>
      </c>
      <c r="K36" s="26">
        <v>0</v>
      </c>
    </row>
    <row r="38" spans="2:13" ht="18">
      <c r="B38" s="2"/>
      <c r="C38" s="2"/>
      <c r="D38" s="2"/>
      <c r="E38" s="2"/>
      <c r="F38" s="2"/>
      <c r="G38" s="2"/>
      <c r="H38" s="2"/>
      <c r="I38" s="10"/>
      <c r="J38" s="10"/>
      <c r="K38" s="10"/>
    </row>
    <row r="39" spans="2:13" ht="36.75" customHeight="1">
      <c r="B39" s="159" t="s">
        <v>3</v>
      </c>
      <c r="C39" s="160"/>
      <c r="D39" s="160"/>
      <c r="E39" s="160"/>
      <c r="F39" s="161"/>
      <c r="G39" s="4" t="s">
        <v>30</v>
      </c>
      <c r="H39" s="4" t="s">
        <v>5</v>
      </c>
      <c r="I39" s="4" t="s">
        <v>31</v>
      </c>
      <c r="J39" s="4" t="s">
        <v>7</v>
      </c>
      <c r="K39" s="4" t="s">
        <v>8</v>
      </c>
    </row>
    <row r="40" spans="2:13">
      <c r="B40" s="162">
        <v>1</v>
      </c>
      <c r="C40" s="163"/>
      <c r="D40" s="163"/>
      <c r="E40" s="163"/>
      <c r="F40" s="164"/>
      <c r="G40" s="5">
        <v>2</v>
      </c>
      <c r="H40" s="5">
        <v>3</v>
      </c>
      <c r="I40" s="5">
        <v>4</v>
      </c>
      <c r="J40" s="5" t="s">
        <v>143</v>
      </c>
      <c r="K40" s="78" t="s">
        <v>162</v>
      </c>
    </row>
    <row r="41" spans="2:13">
      <c r="B41" s="12"/>
      <c r="C41" s="12"/>
      <c r="D41" s="12"/>
      <c r="E41" s="12"/>
      <c r="F41" s="12" t="s">
        <v>59</v>
      </c>
      <c r="G41" s="81">
        <v>953792.32</v>
      </c>
      <c r="H41" s="81">
        <v>2150758</v>
      </c>
      <c r="I41" s="83">
        <v>1029038.42</v>
      </c>
      <c r="J41" s="82">
        <f t="shared" ref="J41:J72" si="3">SUM((I41/G41)*100)</f>
        <v>107.88914928566422</v>
      </c>
      <c r="K41" s="82">
        <f>SUM((I41/H41)*100)</f>
        <v>47.845383813520634</v>
      </c>
    </row>
    <row r="42" spans="2:13">
      <c r="B42" s="12">
        <v>3</v>
      </c>
      <c r="C42" s="12"/>
      <c r="D42" s="12"/>
      <c r="E42" s="12"/>
      <c r="F42" s="12" t="s">
        <v>60</v>
      </c>
      <c r="G42" s="81">
        <v>913357.32</v>
      </c>
      <c r="H42" s="81">
        <v>2132151</v>
      </c>
      <c r="I42" s="83">
        <v>1012482.71</v>
      </c>
      <c r="J42" s="82">
        <f t="shared" si="3"/>
        <v>110.85285986430809</v>
      </c>
      <c r="K42" s="82">
        <f>SUM((I42/H42)*100)</f>
        <v>47.486444909389625</v>
      </c>
      <c r="M42" s="42"/>
    </row>
    <row r="43" spans="2:13">
      <c r="B43" s="12"/>
      <c r="C43" s="16">
        <v>31</v>
      </c>
      <c r="D43" s="16"/>
      <c r="E43" s="16"/>
      <c r="F43" s="16" t="s">
        <v>61</v>
      </c>
      <c r="G43" s="25">
        <v>650462.12</v>
      </c>
      <c r="H43" s="81">
        <v>1502250</v>
      </c>
      <c r="I43" s="83">
        <v>727394.12</v>
      </c>
      <c r="J43" s="82">
        <f t="shared" si="3"/>
        <v>111.82728365488832</v>
      </c>
      <c r="K43" s="82">
        <f>SUM((I43/H43)*100)</f>
        <v>48.420310867032782</v>
      </c>
    </row>
    <row r="44" spans="2:13">
      <c r="B44" s="17"/>
      <c r="C44" s="17"/>
      <c r="D44" s="17">
        <v>311</v>
      </c>
      <c r="E44" s="17"/>
      <c r="F44" s="74" t="s">
        <v>62</v>
      </c>
      <c r="G44" s="25">
        <v>542936.92000000004</v>
      </c>
      <c r="H44" s="25"/>
      <c r="I44" s="84">
        <v>598157.67000000004</v>
      </c>
      <c r="J44" s="26">
        <f t="shared" si="3"/>
        <v>110.17074874922854</v>
      </c>
      <c r="K44" s="26">
        <v>0</v>
      </c>
    </row>
    <row r="45" spans="2:13">
      <c r="B45" s="17"/>
      <c r="C45" s="17"/>
      <c r="D45" s="17"/>
      <c r="E45" s="17">
        <v>3111</v>
      </c>
      <c r="F45" s="74" t="s">
        <v>63</v>
      </c>
      <c r="G45" s="25">
        <v>539663.96</v>
      </c>
      <c r="H45" s="25"/>
      <c r="I45" s="84">
        <v>598157.67000000004</v>
      </c>
      <c r="J45" s="26">
        <f t="shared" si="3"/>
        <v>110.83891353426678</v>
      </c>
      <c r="K45" s="26">
        <v>0</v>
      </c>
    </row>
    <row r="46" spans="2:13">
      <c r="B46" s="17"/>
      <c r="C46" s="17"/>
      <c r="D46" s="17"/>
      <c r="E46" s="17">
        <v>3114</v>
      </c>
      <c r="F46" s="74" t="s">
        <v>64</v>
      </c>
      <c r="G46" s="25">
        <v>3272.96</v>
      </c>
      <c r="H46" s="25"/>
      <c r="I46" s="84">
        <v>2564.08</v>
      </c>
      <c r="J46" s="26">
        <f t="shared" si="3"/>
        <v>78.341317950723493</v>
      </c>
      <c r="K46" s="26">
        <v>0</v>
      </c>
    </row>
    <row r="47" spans="2:13">
      <c r="B47" s="17"/>
      <c r="C47" s="17"/>
      <c r="D47" s="17">
        <v>312</v>
      </c>
      <c r="E47" s="17"/>
      <c r="F47" s="74" t="s">
        <v>65</v>
      </c>
      <c r="G47" s="25">
        <v>17840.439999999999</v>
      </c>
      <c r="H47" s="25"/>
      <c r="I47" s="84">
        <v>30540.26</v>
      </c>
      <c r="J47" s="26">
        <f t="shared" si="3"/>
        <v>171.1855761404988</v>
      </c>
      <c r="K47" s="26">
        <v>0</v>
      </c>
    </row>
    <row r="48" spans="2:13">
      <c r="B48" s="17"/>
      <c r="C48" s="17"/>
      <c r="D48" s="17"/>
      <c r="E48" s="17">
        <v>3121</v>
      </c>
      <c r="F48" s="74" t="s">
        <v>65</v>
      </c>
      <c r="G48" s="79">
        <v>17840.439999999999</v>
      </c>
      <c r="H48" s="25"/>
      <c r="I48" s="84">
        <v>30540.26</v>
      </c>
      <c r="J48" s="26">
        <f t="shared" si="3"/>
        <v>171.1855761404988</v>
      </c>
      <c r="K48" s="26">
        <v>0</v>
      </c>
    </row>
    <row r="49" spans="2:11">
      <c r="B49" s="17"/>
      <c r="C49" s="17"/>
      <c r="D49" s="17">
        <v>313</v>
      </c>
      <c r="E49" s="17"/>
      <c r="F49" s="74" t="s">
        <v>66</v>
      </c>
      <c r="G49" s="25">
        <v>89684.76</v>
      </c>
      <c r="H49" s="25"/>
      <c r="I49" s="84">
        <v>98696.19</v>
      </c>
      <c r="J49" s="26">
        <f t="shared" si="3"/>
        <v>110.0478944248722</v>
      </c>
      <c r="K49" s="26">
        <v>0</v>
      </c>
    </row>
    <row r="50" spans="2:11">
      <c r="B50" s="17"/>
      <c r="C50" s="17"/>
      <c r="D50" s="17"/>
      <c r="E50" s="17">
        <v>3132</v>
      </c>
      <c r="F50" s="74" t="s">
        <v>67</v>
      </c>
      <c r="G50" s="25">
        <v>89684.76</v>
      </c>
      <c r="H50" s="25"/>
      <c r="I50" s="84">
        <v>98696.19</v>
      </c>
      <c r="J50" s="26">
        <f t="shared" si="3"/>
        <v>110.0478944248722</v>
      </c>
      <c r="K50" s="26">
        <v>0</v>
      </c>
    </row>
    <row r="51" spans="2:11">
      <c r="B51" s="17"/>
      <c r="C51" s="17">
        <v>32</v>
      </c>
      <c r="D51" s="19"/>
      <c r="E51" s="19"/>
      <c r="F51" s="74" t="s">
        <v>68</v>
      </c>
      <c r="G51" s="81">
        <v>247152.66</v>
      </c>
      <c r="H51" s="81">
        <v>624083</v>
      </c>
      <c r="I51" s="83">
        <v>283764.40000000002</v>
      </c>
      <c r="J51" s="82">
        <f t="shared" si="3"/>
        <v>114.81341127382566</v>
      </c>
      <c r="K51" s="82">
        <f>SUM((I51/H51)*100)</f>
        <v>45.469016140481315</v>
      </c>
    </row>
    <row r="52" spans="2:11">
      <c r="B52" s="17"/>
      <c r="C52" s="17"/>
      <c r="D52" s="17">
        <v>321</v>
      </c>
      <c r="E52" s="17"/>
      <c r="F52" s="74" t="s">
        <v>69</v>
      </c>
      <c r="G52" s="25">
        <v>51592.81</v>
      </c>
      <c r="H52" s="25"/>
      <c r="I52" s="84">
        <v>43545.49</v>
      </c>
      <c r="J52" s="26">
        <f t="shared" si="3"/>
        <v>84.402245196569055</v>
      </c>
      <c r="K52" s="26">
        <v>0</v>
      </c>
    </row>
    <row r="53" spans="2:11">
      <c r="B53" s="17"/>
      <c r="C53" s="20"/>
      <c r="D53" s="17"/>
      <c r="E53" s="17">
        <v>3211</v>
      </c>
      <c r="F53" s="75" t="s">
        <v>70</v>
      </c>
      <c r="G53" s="25">
        <v>22200.22</v>
      </c>
      <c r="H53" s="25"/>
      <c r="I53" s="84">
        <v>17870.88</v>
      </c>
      <c r="J53" s="26">
        <f t="shared" si="3"/>
        <v>80.4986617249739</v>
      </c>
      <c r="K53" s="26">
        <v>0</v>
      </c>
    </row>
    <row r="54" spans="2:11">
      <c r="B54" s="17"/>
      <c r="C54" s="20"/>
      <c r="D54" s="19"/>
      <c r="E54" s="80">
        <v>3212</v>
      </c>
      <c r="F54" s="74" t="s">
        <v>71</v>
      </c>
      <c r="G54" s="25">
        <v>13736.23</v>
      </c>
      <c r="H54" s="25"/>
      <c r="I54" s="84">
        <v>11350.16</v>
      </c>
      <c r="J54" s="26">
        <f t="shared" si="3"/>
        <v>82.629367737727165</v>
      </c>
      <c r="K54" s="26">
        <v>0</v>
      </c>
    </row>
    <row r="55" spans="2:11">
      <c r="B55" s="17"/>
      <c r="C55" s="17"/>
      <c r="D55" s="19"/>
      <c r="E55" s="80">
        <v>3213</v>
      </c>
      <c r="F55" s="74" t="s">
        <v>72</v>
      </c>
      <c r="G55" s="25">
        <v>10244.19</v>
      </c>
      <c r="H55" s="25"/>
      <c r="I55" s="84">
        <v>5429.18</v>
      </c>
      <c r="J55" s="26">
        <f t="shared" si="3"/>
        <v>52.997650375481129</v>
      </c>
      <c r="K55" s="26">
        <v>0</v>
      </c>
    </row>
    <row r="56" spans="2:11">
      <c r="B56" s="17"/>
      <c r="C56" s="17"/>
      <c r="D56" s="19"/>
      <c r="E56" s="80">
        <v>3214</v>
      </c>
      <c r="F56" s="74" t="s">
        <v>73</v>
      </c>
      <c r="G56" s="25">
        <v>5412.17</v>
      </c>
      <c r="H56" s="25"/>
      <c r="I56" s="84">
        <v>8895.27</v>
      </c>
      <c r="J56" s="26">
        <f t="shared" si="3"/>
        <v>164.35681066928794</v>
      </c>
      <c r="K56" s="26">
        <v>0</v>
      </c>
    </row>
    <row r="57" spans="2:11">
      <c r="B57" s="17"/>
      <c r="C57" s="17"/>
      <c r="D57" s="80">
        <v>322</v>
      </c>
      <c r="E57" s="19"/>
      <c r="F57" s="74" t="s">
        <v>74</v>
      </c>
      <c r="G57" s="25">
        <v>52342.98</v>
      </c>
      <c r="H57" s="25"/>
      <c r="I57" s="84">
        <v>42435.78</v>
      </c>
      <c r="J57" s="26">
        <f t="shared" si="3"/>
        <v>81.072533508791437</v>
      </c>
      <c r="K57" s="26">
        <v>0</v>
      </c>
    </row>
    <row r="58" spans="2:11">
      <c r="B58" s="17"/>
      <c r="C58" s="17"/>
      <c r="D58" s="19"/>
      <c r="E58" s="17">
        <v>3221</v>
      </c>
      <c r="F58" s="74" t="s">
        <v>70</v>
      </c>
      <c r="G58" s="25">
        <v>28410.92</v>
      </c>
      <c r="H58" s="25"/>
      <c r="I58" s="84">
        <v>22427.17</v>
      </c>
      <c r="J58" s="26">
        <f t="shared" si="3"/>
        <v>78.938556020009216</v>
      </c>
      <c r="K58" s="26">
        <v>0</v>
      </c>
    </row>
    <row r="59" spans="2:11">
      <c r="B59" s="17"/>
      <c r="C59" s="17"/>
      <c r="D59" s="19"/>
      <c r="E59" s="17">
        <v>3223</v>
      </c>
      <c r="F59" s="74" t="s">
        <v>75</v>
      </c>
      <c r="G59" s="25">
        <v>21933.51</v>
      </c>
      <c r="H59" s="25"/>
      <c r="I59" s="84">
        <v>14665.53</v>
      </c>
      <c r="J59" s="26">
        <f t="shared" si="3"/>
        <v>66.863579974203873</v>
      </c>
      <c r="K59" s="26">
        <v>0</v>
      </c>
    </row>
    <row r="60" spans="2:11">
      <c r="B60" s="17"/>
      <c r="C60" s="17"/>
      <c r="D60" s="19"/>
      <c r="E60" s="17">
        <v>3224</v>
      </c>
      <c r="F60" s="74" t="s">
        <v>76</v>
      </c>
      <c r="G60" s="25">
        <v>1282.45</v>
      </c>
      <c r="H60" s="25"/>
      <c r="I60" s="84">
        <v>3212.63</v>
      </c>
      <c r="J60" s="26">
        <f t="shared" si="3"/>
        <v>250.50723225077002</v>
      </c>
      <c r="K60" s="26">
        <v>0</v>
      </c>
    </row>
    <row r="61" spans="2:11">
      <c r="B61" s="17"/>
      <c r="C61" s="17"/>
      <c r="D61" s="19"/>
      <c r="E61" s="17">
        <v>3225</v>
      </c>
      <c r="F61" s="74" t="s">
        <v>77</v>
      </c>
      <c r="G61" s="25">
        <v>598.11</v>
      </c>
      <c r="H61" s="25"/>
      <c r="I61" s="84">
        <v>1868.96</v>
      </c>
      <c r="J61" s="26">
        <f t="shared" si="3"/>
        <v>312.47763789269533</v>
      </c>
      <c r="K61" s="26">
        <v>0</v>
      </c>
    </row>
    <row r="62" spans="2:11">
      <c r="B62" s="17"/>
      <c r="C62" s="17"/>
      <c r="D62" s="19"/>
      <c r="E62" s="17">
        <v>3227</v>
      </c>
      <c r="F62" s="74" t="s">
        <v>78</v>
      </c>
      <c r="G62" s="25">
        <v>117.99</v>
      </c>
      <c r="H62" s="25"/>
      <c r="I62" s="84">
        <v>261.49</v>
      </c>
      <c r="J62" s="26">
        <f t="shared" si="3"/>
        <v>221.62047631155187</v>
      </c>
      <c r="K62" s="26">
        <v>0</v>
      </c>
    </row>
    <row r="63" spans="2:11">
      <c r="B63" s="17"/>
      <c r="C63" s="17"/>
      <c r="D63" s="80">
        <v>323</v>
      </c>
      <c r="E63" s="17"/>
      <c r="F63" s="74" t="s">
        <v>79</v>
      </c>
      <c r="G63" s="25">
        <v>137830.35999999999</v>
      </c>
      <c r="H63" s="25"/>
      <c r="I63" s="84">
        <v>189229.48</v>
      </c>
      <c r="J63" s="26">
        <f t="shared" si="3"/>
        <v>137.29158075187499</v>
      </c>
      <c r="K63" s="26">
        <v>0</v>
      </c>
    </row>
    <row r="64" spans="2:11">
      <c r="B64" s="17"/>
      <c r="C64" s="17"/>
      <c r="D64" s="19"/>
      <c r="E64" s="17">
        <v>3231</v>
      </c>
      <c r="F64" s="74" t="s">
        <v>80</v>
      </c>
      <c r="G64" s="25">
        <v>5503.64</v>
      </c>
      <c r="H64" s="25"/>
      <c r="I64" s="84">
        <v>4784.08</v>
      </c>
      <c r="J64" s="26">
        <f t="shared" si="3"/>
        <v>86.925743689630849</v>
      </c>
      <c r="K64" s="26">
        <v>0</v>
      </c>
    </row>
    <row r="65" spans="1:11">
      <c r="B65" s="17"/>
      <c r="C65" s="17"/>
      <c r="D65" s="19"/>
      <c r="E65" s="17">
        <v>3232</v>
      </c>
      <c r="F65" s="74" t="s">
        <v>81</v>
      </c>
      <c r="G65" s="25">
        <v>22936.19</v>
      </c>
      <c r="H65" s="25"/>
      <c r="I65" s="84">
        <v>7054.5</v>
      </c>
      <c r="J65" s="26">
        <f t="shared" si="3"/>
        <v>30.757069940561184</v>
      </c>
      <c r="K65" s="26">
        <v>0</v>
      </c>
    </row>
    <row r="66" spans="1:11">
      <c r="B66" s="17"/>
      <c r="C66" s="17"/>
      <c r="D66" s="19"/>
      <c r="E66" s="17">
        <v>3233</v>
      </c>
      <c r="F66" s="74" t="s">
        <v>82</v>
      </c>
      <c r="G66" s="25">
        <v>3846.51</v>
      </c>
      <c r="H66" s="25"/>
      <c r="I66" s="84">
        <v>1629.11</v>
      </c>
      <c r="J66" s="26">
        <f t="shared" si="3"/>
        <v>42.352938117930272</v>
      </c>
      <c r="K66" s="26">
        <v>0</v>
      </c>
    </row>
    <row r="67" spans="1:11">
      <c r="B67" s="17"/>
      <c r="C67" s="17"/>
      <c r="D67" s="19"/>
      <c r="E67" s="17">
        <v>3234</v>
      </c>
      <c r="F67" s="74" t="s">
        <v>83</v>
      </c>
      <c r="G67" s="25">
        <v>5600.5</v>
      </c>
      <c r="H67" s="25"/>
      <c r="I67" s="84">
        <v>4330.4799999999996</v>
      </c>
      <c r="J67" s="26">
        <f t="shared" si="3"/>
        <v>77.323096152129267</v>
      </c>
      <c r="K67" s="26">
        <v>0</v>
      </c>
    </row>
    <row r="68" spans="1:11">
      <c r="B68" s="17"/>
      <c r="C68" s="17"/>
      <c r="D68" s="19"/>
      <c r="E68" s="17">
        <v>3235</v>
      </c>
      <c r="F68" s="74" t="s">
        <v>84</v>
      </c>
      <c r="G68" s="25">
        <v>7840.97</v>
      </c>
      <c r="H68" s="25"/>
      <c r="I68" s="84">
        <v>202.23</v>
      </c>
      <c r="J68" s="26">
        <f t="shared" si="3"/>
        <v>2.5791451822924967</v>
      </c>
      <c r="K68" s="26">
        <v>0</v>
      </c>
    </row>
    <row r="69" spans="1:11">
      <c r="B69" s="17"/>
      <c r="C69" s="17"/>
      <c r="D69" s="19"/>
      <c r="E69" s="17">
        <v>3236</v>
      </c>
      <c r="F69" s="74" t="s">
        <v>85</v>
      </c>
      <c r="G69" s="25">
        <v>15115.43</v>
      </c>
      <c r="H69" s="25"/>
      <c r="I69" s="84">
        <v>5269.54</v>
      </c>
      <c r="J69" s="26">
        <f t="shared" si="3"/>
        <v>34.861992017428548</v>
      </c>
      <c r="K69" s="26">
        <v>0</v>
      </c>
    </row>
    <row r="70" spans="1:11">
      <c r="B70" s="17"/>
      <c r="C70" s="17"/>
      <c r="D70" s="19"/>
      <c r="E70" s="17">
        <v>3237</v>
      </c>
      <c r="F70" s="74" t="s">
        <v>86</v>
      </c>
      <c r="G70" s="25">
        <v>69478.960000000006</v>
      </c>
      <c r="H70" s="25"/>
      <c r="I70" s="84">
        <v>157851.38</v>
      </c>
      <c r="J70" s="26">
        <f t="shared" si="3"/>
        <v>227.19306679317017</v>
      </c>
      <c r="K70" s="26">
        <v>0</v>
      </c>
    </row>
    <row r="71" spans="1:11">
      <c r="B71" s="17"/>
      <c r="C71" s="17"/>
      <c r="D71" s="19"/>
      <c r="E71" s="17">
        <v>3238</v>
      </c>
      <c r="F71" s="74" t="s">
        <v>87</v>
      </c>
      <c r="G71" s="25">
        <v>1252.95</v>
      </c>
      <c r="H71" s="25"/>
      <c r="I71" s="84">
        <v>1642.77</v>
      </c>
      <c r="J71" s="26">
        <f t="shared" si="3"/>
        <v>131.11217526637137</v>
      </c>
      <c r="K71" s="26">
        <v>0</v>
      </c>
    </row>
    <row r="72" spans="1:11">
      <c r="B72" s="17"/>
      <c r="C72" s="17"/>
      <c r="D72" s="19"/>
      <c r="E72" s="17">
        <v>3239</v>
      </c>
      <c r="F72" s="74" t="s">
        <v>88</v>
      </c>
      <c r="G72" s="25">
        <v>6255.21</v>
      </c>
      <c r="H72" s="25"/>
      <c r="I72" s="84">
        <v>6465.39</v>
      </c>
      <c r="J72" s="26">
        <f t="shared" si="3"/>
        <v>103.36007903811384</v>
      </c>
      <c r="K72" s="26">
        <v>0</v>
      </c>
    </row>
    <row r="73" spans="1:11">
      <c r="B73" s="17"/>
      <c r="C73" s="17"/>
      <c r="D73" s="80">
        <v>324</v>
      </c>
      <c r="E73" s="17"/>
      <c r="F73" s="74" t="s">
        <v>89</v>
      </c>
      <c r="G73" s="25">
        <v>0</v>
      </c>
      <c r="H73" s="25"/>
      <c r="I73" s="84">
        <v>580.30999999999995</v>
      </c>
      <c r="J73" s="26">
        <v>0</v>
      </c>
      <c r="K73" s="26">
        <v>0</v>
      </c>
    </row>
    <row r="74" spans="1:11">
      <c r="B74" s="17"/>
      <c r="C74" s="17"/>
      <c r="D74" s="80"/>
      <c r="E74" s="17">
        <v>3241</v>
      </c>
      <c r="F74" s="74" t="s">
        <v>89</v>
      </c>
      <c r="G74" s="25">
        <v>0</v>
      </c>
      <c r="H74" s="25"/>
      <c r="I74" s="84">
        <v>580.30999999999995</v>
      </c>
      <c r="J74" s="26">
        <v>0</v>
      </c>
      <c r="K74" s="26">
        <v>0</v>
      </c>
    </row>
    <row r="75" spans="1:11">
      <c r="B75" s="17"/>
      <c r="C75" s="17"/>
      <c r="D75" s="80">
        <v>329</v>
      </c>
      <c r="E75" s="17"/>
      <c r="F75" s="74" t="s">
        <v>90</v>
      </c>
      <c r="G75" s="25">
        <v>5386.51</v>
      </c>
      <c r="H75" s="25"/>
      <c r="I75" s="84">
        <v>7973.34</v>
      </c>
      <c r="J75" s="26">
        <f t="shared" ref="J75:J90" si="4">SUM((I75/G75)*100)</f>
        <v>148.02423090275519</v>
      </c>
      <c r="K75" s="26">
        <v>0</v>
      </c>
    </row>
    <row r="76" spans="1:11" ht="28.5" customHeight="1">
      <c r="A76" s="43"/>
      <c r="B76" s="17"/>
      <c r="C76" s="17"/>
      <c r="D76" s="19"/>
      <c r="E76" s="17">
        <v>3291</v>
      </c>
      <c r="F76" s="75" t="s">
        <v>91</v>
      </c>
      <c r="G76" s="25">
        <v>2515.48</v>
      </c>
      <c r="H76" s="25"/>
      <c r="I76" s="84">
        <v>2219.33</v>
      </c>
      <c r="J76" s="26">
        <f t="shared" si="4"/>
        <v>88.226899041137273</v>
      </c>
      <c r="K76" s="26">
        <v>0</v>
      </c>
    </row>
    <row r="77" spans="1:11">
      <c r="B77" s="17"/>
      <c r="C77" s="17"/>
      <c r="D77" s="19"/>
      <c r="E77" s="17">
        <v>3292</v>
      </c>
      <c r="F77" s="74" t="s">
        <v>92</v>
      </c>
      <c r="G77" s="25">
        <v>42.37</v>
      </c>
      <c r="H77" s="25"/>
      <c r="I77" s="84">
        <v>0</v>
      </c>
      <c r="J77" s="26">
        <f t="shared" si="4"/>
        <v>0</v>
      </c>
      <c r="K77" s="26">
        <v>0</v>
      </c>
    </row>
    <row r="78" spans="1:11">
      <c r="B78" s="17"/>
      <c r="C78" s="17"/>
      <c r="D78" s="19"/>
      <c r="E78" s="17">
        <v>3293</v>
      </c>
      <c r="F78" s="74" t="s">
        <v>93</v>
      </c>
      <c r="G78" s="25">
        <v>1025.29</v>
      </c>
      <c r="H78" s="25"/>
      <c r="I78" s="84">
        <v>1993.53</v>
      </c>
      <c r="J78" s="26">
        <f t="shared" si="4"/>
        <v>194.43572062538402</v>
      </c>
      <c r="K78" s="26">
        <v>0</v>
      </c>
    </row>
    <row r="79" spans="1:11">
      <c r="B79" s="17"/>
      <c r="C79" s="17"/>
      <c r="D79" s="19"/>
      <c r="E79" s="17">
        <v>3294</v>
      </c>
      <c r="F79" s="74" t="s">
        <v>94</v>
      </c>
      <c r="G79" s="25">
        <v>483.11</v>
      </c>
      <c r="H79" s="25"/>
      <c r="I79" s="84">
        <v>1011.29</v>
      </c>
      <c r="J79" s="26">
        <f t="shared" si="4"/>
        <v>209.3291382914864</v>
      </c>
      <c r="K79" s="26">
        <v>0</v>
      </c>
    </row>
    <row r="80" spans="1:11">
      <c r="B80" s="17"/>
      <c r="C80" s="17"/>
      <c r="D80" s="19"/>
      <c r="E80" s="17">
        <v>3295</v>
      </c>
      <c r="F80" s="74" t="s">
        <v>95</v>
      </c>
      <c r="G80" s="25">
        <v>1267.17</v>
      </c>
      <c r="H80" s="25"/>
      <c r="I80" s="84">
        <v>1952.82</v>
      </c>
      <c r="J80" s="26">
        <f t="shared" si="4"/>
        <v>154.10876204455596</v>
      </c>
      <c r="K80" s="26">
        <v>0</v>
      </c>
    </row>
    <row r="81" spans="2:14">
      <c r="B81" s="17"/>
      <c r="C81" s="17"/>
      <c r="D81" s="19"/>
      <c r="E81" s="17">
        <v>3299</v>
      </c>
      <c r="F81" s="74" t="s">
        <v>90</v>
      </c>
      <c r="G81" s="25">
        <v>53.09</v>
      </c>
      <c r="H81" s="25"/>
      <c r="I81" s="84">
        <v>796.37</v>
      </c>
      <c r="J81" s="26">
        <f t="shared" si="4"/>
        <v>1500.037671877943</v>
      </c>
      <c r="K81" s="26">
        <v>0</v>
      </c>
    </row>
    <row r="82" spans="2:14">
      <c r="B82" s="17"/>
      <c r="C82" s="17">
        <v>34</v>
      </c>
      <c r="D82" s="19"/>
      <c r="E82" s="17"/>
      <c r="F82" s="74" t="s">
        <v>96</v>
      </c>
      <c r="G82" s="81">
        <v>879.82</v>
      </c>
      <c r="H82" s="81">
        <v>2000</v>
      </c>
      <c r="I82" s="83">
        <v>878.12</v>
      </c>
      <c r="J82" s="82">
        <f t="shared" si="4"/>
        <v>99.806778659271217</v>
      </c>
      <c r="K82" s="82">
        <f>SUM((I82/H82)*100)</f>
        <v>43.905999999999999</v>
      </c>
    </row>
    <row r="83" spans="2:14">
      <c r="B83" s="17"/>
      <c r="C83" s="17"/>
      <c r="D83" s="80">
        <v>343</v>
      </c>
      <c r="E83" s="17"/>
      <c r="F83" s="74" t="s">
        <v>97</v>
      </c>
      <c r="G83" s="25">
        <v>879.82</v>
      </c>
      <c r="H83" s="25"/>
      <c r="I83" s="84">
        <v>878.12</v>
      </c>
      <c r="J83" s="26">
        <f t="shared" si="4"/>
        <v>99.806778659271217</v>
      </c>
      <c r="K83" s="26">
        <v>0</v>
      </c>
    </row>
    <row r="84" spans="2:14">
      <c r="B84" s="17"/>
      <c r="C84" s="17"/>
      <c r="D84" s="80"/>
      <c r="E84" s="17">
        <v>3431</v>
      </c>
      <c r="F84" s="74" t="s">
        <v>98</v>
      </c>
      <c r="G84" s="25">
        <v>879.82</v>
      </c>
      <c r="H84" s="25"/>
      <c r="I84" s="84">
        <v>878.12</v>
      </c>
      <c r="J84" s="26">
        <f t="shared" si="4"/>
        <v>99.806778659271217</v>
      </c>
      <c r="K84" s="26">
        <v>0</v>
      </c>
    </row>
    <row r="85" spans="2:14">
      <c r="B85" s="17"/>
      <c r="C85" s="17">
        <v>36</v>
      </c>
      <c r="D85" s="80"/>
      <c r="E85" s="17"/>
      <c r="F85" s="74" t="s">
        <v>99</v>
      </c>
      <c r="G85" s="81">
        <v>8226.58</v>
      </c>
      <c r="H85" s="81">
        <v>0</v>
      </c>
      <c r="I85" s="83">
        <v>180.62</v>
      </c>
      <c r="J85" s="82">
        <f t="shared" si="4"/>
        <v>2.195566079707485</v>
      </c>
      <c r="K85" s="82">
        <v>0</v>
      </c>
    </row>
    <row r="86" spans="2:14">
      <c r="B86" s="17"/>
      <c r="C86" s="17"/>
      <c r="D86" s="80">
        <v>369</v>
      </c>
      <c r="E86" s="17"/>
      <c r="F86" s="74" t="s">
        <v>100</v>
      </c>
      <c r="G86" s="25">
        <v>8226.58</v>
      </c>
      <c r="H86" s="25"/>
      <c r="I86" s="84">
        <v>180.62</v>
      </c>
      <c r="J86" s="26">
        <f t="shared" si="4"/>
        <v>2.195566079707485</v>
      </c>
      <c r="K86" s="26">
        <v>0</v>
      </c>
    </row>
    <row r="87" spans="2:14" ht="26.25" customHeight="1">
      <c r="B87" s="17"/>
      <c r="C87" s="17"/>
      <c r="D87" s="80"/>
      <c r="E87" s="17">
        <v>3693</v>
      </c>
      <c r="F87" s="75" t="s">
        <v>101</v>
      </c>
      <c r="G87" s="25">
        <v>8226.58</v>
      </c>
      <c r="H87" s="25"/>
      <c r="I87" s="84">
        <v>180.62</v>
      </c>
      <c r="J87" s="26">
        <f t="shared" si="4"/>
        <v>2.195566079707485</v>
      </c>
      <c r="K87" s="26">
        <v>0</v>
      </c>
      <c r="N87" s="42"/>
    </row>
    <row r="88" spans="2:14" ht="25.5">
      <c r="B88" s="17"/>
      <c r="C88" s="17">
        <v>37</v>
      </c>
      <c r="D88" s="80"/>
      <c r="E88" s="17"/>
      <c r="F88" s="75" t="s">
        <v>102</v>
      </c>
      <c r="G88" s="81">
        <v>6636.14</v>
      </c>
      <c r="H88" s="81">
        <v>3318</v>
      </c>
      <c r="I88" s="83">
        <v>0</v>
      </c>
      <c r="J88" s="82">
        <f t="shared" si="4"/>
        <v>0</v>
      </c>
      <c r="K88" s="82">
        <f>SUM((I88/H88)*100)</f>
        <v>0</v>
      </c>
    </row>
    <row r="89" spans="2:14">
      <c r="B89" s="17"/>
      <c r="C89" s="17"/>
      <c r="D89" s="80">
        <v>372</v>
      </c>
      <c r="E89" s="17"/>
      <c r="F89" s="74" t="s">
        <v>103</v>
      </c>
      <c r="G89" s="25">
        <v>6636.14</v>
      </c>
      <c r="H89" s="25"/>
      <c r="I89" s="84">
        <v>0</v>
      </c>
      <c r="J89" s="26">
        <f t="shared" si="4"/>
        <v>0</v>
      </c>
      <c r="K89" s="26">
        <v>0</v>
      </c>
    </row>
    <row r="90" spans="2:14">
      <c r="B90" s="17"/>
      <c r="C90" s="17"/>
      <c r="D90" s="80"/>
      <c r="E90" s="17">
        <v>3721</v>
      </c>
      <c r="F90" s="74" t="s">
        <v>104</v>
      </c>
      <c r="G90" s="25">
        <v>6636.14</v>
      </c>
      <c r="H90" s="25"/>
      <c r="I90" s="84">
        <v>0</v>
      </c>
      <c r="J90" s="26">
        <f t="shared" si="4"/>
        <v>0</v>
      </c>
      <c r="K90" s="26">
        <v>0</v>
      </c>
    </row>
    <row r="91" spans="2:14">
      <c r="B91" s="17"/>
      <c r="C91" s="17">
        <v>38</v>
      </c>
      <c r="D91" s="80"/>
      <c r="E91" s="17"/>
      <c r="F91" s="74" t="s">
        <v>105</v>
      </c>
      <c r="G91" s="81">
        <v>0</v>
      </c>
      <c r="H91" s="81">
        <v>500</v>
      </c>
      <c r="I91" s="83">
        <v>265.45</v>
      </c>
      <c r="J91" s="82">
        <v>0</v>
      </c>
      <c r="K91" s="82">
        <f>SUM((I91/H91)*100)</f>
        <v>53.089999999999989</v>
      </c>
    </row>
    <row r="92" spans="2:14">
      <c r="B92" s="17"/>
      <c r="C92" s="17"/>
      <c r="D92" s="80">
        <v>381</v>
      </c>
      <c r="E92" s="17"/>
      <c r="F92" s="74" t="s">
        <v>106</v>
      </c>
      <c r="G92" s="25">
        <v>0</v>
      </c>
      <c r="H92" s="25"/>
      <c r="I92" s="84">
        <v>265.45</v>
      </c>
      <c r="J92" s="26">
        <v>0</v>
      </c>
      <c r="K92" s="26">
        <v>0</v>
      </c>
    </row>
    <row r="93" spans="2:14">
      <c r="B93" s="17"/>
      <c r="C93" s="17"/>
      <c r="D93" s="19"/>
      <c r="E93" s="17">
        <v>3811</v>
      </c>
      <c r="F93" s="74" t="s">
        <v>107</v>
      </c>
      <c r="G93" s="25">
        <v>0</v>
      </c>
      <c r="H93" s="25"/>
      <c r="I93" s="84">
        <v>265.45</v>
      </c>
      <c r="J93" s="26">
        <v>0</v>
      </c>
      <c r="K93" s="26">
        <v>0</v>
      </c>
    </row>
    <row r="94" spans="2:14">
      <c r="B94" s="17"/>
      <c r="C94" s="17"/>
      <c r="D94" s="19"/>
      <c r="E94" s="17"/>
      <c r="F94" s="17"/>
      <c r="G94" s="25"/>
      <c r="H94" s="25"/>
      <c r="I94" s="84"/>
      <c r="J94" s="26"/>
      <c r="K94" s="26"/>
    </row>
    <row r="95" spans="2:14">
      <c r="B95" s="20">
        <v>4</v>
      </c>
      <c r="C95" s="21"/>
      <c r="D95" s="21"/>
      <c r="E95" s="21"/>
      <c r="F95" s="22" t="s">
        <v>108</v>
      </c>
      <c r="G95" s="81">
        <v>40435</v>
      </c>
      <c r="H95" s="81">
        <v>18607</v>
      </c>
      <c r="I95" s="83">
        <v>16555.71</v>
      </c>
      <c r="J95" s="82">
        <f>SUM((I95/G95)*100)</f>
        <v>40.944008903177938</v>
      </c>
      <c r="K95" s="82">
        <f>SUM((I95/H95)*100)</f>
        <v>88.975708066856555</v>
      </c>
    </row>
    <row r="96" spans="2:14" ht="27.75" customHeight="1">
      <c r="B96" s="16"/>
      <c r="C96" s="16">
        <v>42</v>
      </c>
      <c r="D96" s="16"/>
      <c r="E96" s="16"/>
      <c r="F96" s="23" t="s">
        <v>109</v>
      </c>
      <c r="G96" s="81">
        <v>40435</v>
      </c>
      <c r="H96" s="81">
        <v>18607</v>
      </c>
      <c r="I96" s="83">
        <v>16555.71</v>
      </c>
      <c r="J96" s="82">
        <f>SUM((I96/G96)*100)</f>
        <v>40.944008903177938</v>
      </c>
      <c r="K96" s="82">
        <f>SUM((I96/H96)*100)</f>
        <v>88.975708066856555</v>
      </c>
    </row>
    <row r="97" spans="2:11" ht="18" customHeight="1">
      <c r="B97" s="16"/>
      <c r="C97" s="16"/>
      <c r="D97" s="17">
        <v>422</v>
      </c>
      <c r="E97" s="17"/>
      <c r="F97" s="74" t="s">
        <v>110</v>
      </c>
      <c r="G97" s="25">
        <v>40435</v>
      </c>
      <c r="H97" s="25"/>
      <c r="I97" s="84">
        <v>16555.71</v>
      </c>
      <c r="J97" s="26">
        <f>SUM((I97/G97)*100)</f>
        <v>40.944008903177938</v>
      </c>
      <c r="K97" s="26">
        <v>0</v>
      </c>
    </row>
    <row r="98" spans="2:11" ht="22.5" customHeight="1">
      <c r="B98" s="16"/>
      <c r="C98" s="16"/>
      <c r="D98" s="17"/>
      <c r="E98" s="17">
        <v>4221</v>
      </c>
      <c r="F98" s="74" t="s">
        <v>111</v>
      </c>
      <c r="G98" s="25">
        <v>4382.57</v>
      </c>
      <c r="H98" s="25"/>
      <c r="I98" s="84">
        <v>1718.43</v>
      </c>
      <c r="J98" s="26">
        <f>SUM((I98/G98)*100)</f>
        <v>39.210554537634309</v>
      </c>
      <c r="K98" s="26">
        <v>0</v>
      </c>
    </row>
    <row r="99" spans="2:11" ht="20.25" customHeight="1">
      <c r="B99" s="16"/>
      <c r="C99" s="16" t="s">
        <v>112</v>
      </c>
      <c r="D99" s="17"/>
      <c r="E99" s="17">
        <v>4224</v>
      </c>
      <c r="F99" s="74" t="s">
        <v>113</v>
      </c>
      <c r="G99" s="25">
        <v>36052.43</v>
      </c>
      <c r="H99" s="25"/>
      <c r="I99" s="84">
        <v>14837.28</v>
      </c>
      <c r="J99" s="26">
        <f>SUM((I99/G99)*100)</f>
        <v>41.154729376078123</v>
      </c>
      <c r="K99" s="26">
        <v>0</v>
      </c>
    </row>
    <row r="102" spans="2:11" ht="15" customHeight="1">
      <c r="B102" s="24"/>
      <c r="C102" s="24"/>
      <c r="D102" s="24"/>
      <c r="E102" s="24"/>
      <c r="F102" s="24"/>
      <c r="G102" s="24"/>
      <c r="H102" s="24"/>
      <c r="I102" s="24"/>
      <c r="J102" s="24"/>
      <c r="K102" s="24"/>
    </row>
    <row r="103" spans="2:11">
      <c r="B103" s="24"/>
      <c r="C103" s="24"/>
      <c r="D103" s="24"/>
      <c r="E103" s="24"/>
      <c r="F103" s="24"/>
      <c r="G103" s="24"/>
      <c r="H103" s="24"/>
      <c r="I103" s="24"/>
      <c r="J103" s="24"/>
      <c r="K103" s="24"/>
    </row>
    <row r="104" spans="2:11" ht="4.5" customHeight="1">
      <c r="B104" s="24"/>
      <c r="C104" s="24"/>
      <c r="D104" s="24"/>
      <c r="E104" s="24"/>
      <c r="F104" s="24"/>
      <c r="G104" s="24"/>
      <c r="H104" s="24"/>
      <c r="I104" s="24"/>
      <c r="J104" s="24"/>
      <c r="K104" s="24"/>
    </row>
  </sheetData>
  <mergeCells count="7">
    <mergeCell ref="B39:F39"/>
    <mergeCell ref="B40:F40"/>
    <mergeCell ref="B2:K2"/>
    <mergeCell ref="B4:K4"/>
    <mergeCell ref="B6:K6"/>
    <mergeCell ref="B8:F8"/>
    <mergeCell ref="B9:F9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8"/>
  <sheetViews>
    <sheetView topLeftCell="A12" workbookViewId="0">
      <selection activeCell="B36" sqref="B36"/>
    </sheetView>
  </sheetViews>
  <sheetFormatPr defaultColWidth="9" defaultRowHeight="15"/>
  <cols>
    <col min="2" max="2" width="37.7109375" customWidth="1"/>
    <col min="3" max="5" width="25.28515625" customWidth="1"/>
    <col min="6" max="7" width="15.7109375" style="27" customWidth="1"/>
    <col min="9" max="10" width="11.7109375" customWidth="1"/>
  </cols>
  <sheetData>
    <row r="1" spans="2:10" ht="18">
      <c r="B1" s="2"/>
      <c r="C1" s="2"/>
      <c r="D1" s="2"/>
      <c r="E1" s="10"/>
      <c r="F1" s="28"/>
      <c r="G1" s="28"/>
    </row>
    <row r="2" spans="2:10" ht="15.75" customHeight="1">
      <c r="B2" s="158" t="s">
        <v>114</v>
      </c>
      <c r="C2" s="158"/>
      <c r="D2" s="158"/>
      <c r="E2" s="158"/>
      <c r="F2" s="158"/>
      <c r="G2" s="158"/>
    </row>
    <row r="3" spans="2:10" ht="18">
      <c r="B3" s="2"/>
      <c r="C3" s="2"/>
      <c r="D3" s="2"/>
      <c r="E3" s="10"/>
      <c r="F3" s="28"/>
      <c r="G3" s="28"/>
    </row>
    <row r="4" spans="2:10" ht="33.75" customHeight="1">
      <c r="B4" s="4" t="s">
        <v>3</v>
      </c>
      <c r="C4" s="4" t="s">
        <v>30</v>
      </c>
      <c r="D4" s="4" t="s">
        <v>5</v>
      </c>
      <c r="E4" s="4" t="s">
        <v>31</v>
      </c>
      <c r="F4" s="29" t="s">
        <v>7</v>
      </c>
      <c r="G4" s="29" t="s">
        <v>8</v>
      </c>
    </row>
    <row r="5" spans="2:10">
      <c r="B5" s="4">
        <v>1</v>
      </c>
      <c r="C5" s="5">
        <v>2</v>
      </c>
      <c r="D5" s="5">
        <v>3</v>
      </c>
      <c r="E5" s="5">
        <v>4</v>
      </c>
      <c r="F5" s="116" t="s">
        <v>143</v>
      </c>
      <c r="G5" s="116" t="s">
        <v>162</v>
      </c>
    </row>
    <row r="6" spans="2:10">
      <c r="B6" s="12" t="s">
        <v>115</v>
      </c>
      <c r="C6" s="30">
        <v>1088211.28</v>
      </c>
      <c r="D6" s="30">
        <v>2229189</v>
      </c>
      <c r="E6" s="30">
        <v>1058001.83</v>
      </c>
      <c r="F6" s="31">
        <f>SUM((E6/C6)*100)</f>
        <v>97.223935226990122</v>
      </c>
      <c r="G6" s="31">
        <f>SUM((E6/D6)*100)</f>
        <v>47.46128883643334</v>
      </c>
      <c r="I6" s="27"/>
    </row>
    <row r="7" spans="2:10">
      <c r="B7" s="12" t="s">
        <v>116</v>
      </c>
      <c r="C7" s="32">
        <f>SUM(C8:C9)</f>
        <v>603212.64</v>
      </c>
      <c r="D7" s="32">
        <f>SUM(D8:D9)</f>
        <v>1543380</v>
      </c>
      <c r="E7" s="33">
        <f>SUM(E8:E9)</f>
        <v>707813.24</v>
      </c>
      <c r="F7" s="31">
        <f>SUM((E7/C7)*100)</f>
        <v>117.34058490551524</v>
      </c>
      <c r="G7" s="31">
        <f>SUM((E7/D7)*100)</f>
        <v>45.861242208658915</v>
      </c>
      <c r="I7" s="27"/>
    </row>
    <row r="8" spans="2:10">
      <c r="B8" s="76" t="s">
        <v>117</v>
      </c>
      <c r="C8" s="25">
        <v>598597.81000000006</v>
      </c>
      <c r="D8" s="25">
        <v>1509170</v>
      </c>
      <c r="E8" s="26">
        <v>697313.24</v>
      </c>
      <c r="F8" s="26">
        <f>SUM((E8/C8)*100)</f>
        <v>116.49111111849872</v>
      </c>
      <c r="G8" s="26">
        <f>SUM((E8/D8)*100)</f>
        <v>46.205082263760879</v>
      </c>
    </row>
    <row r="9" spans="2:10">
      <c r="B9" s="14" t="s">
        <v>118</v>
      </c>
      <c r="C9" s="25">
        <v>4614.83</v>
      </c>
      <c r="D9" s="25">
        <v>34210</v>
      </c>
      <c r="E9" s="26">
        <v>10500</v>
      </c>
      <c r="F9" s="26">
        <f>SUM((E9/C9)*100)</f>
        <v>227.5273412021678</v>
      </c>
      <c r="G9" s="26">
        <f>SUM((E9/D9)*100)</f>
        <v>30.692779888921368</v>
      </c>
    </row>
    <row r="10" spans="2:10">
      <c r="B10" s="14" t="s">
        <v>48</v>
      </c>
      <c r="C10" s="25"/>
      <c r="D10" s="25"/>
      <c r="E10" s="26"/>
      <c r="F10" s="26"/>
      <c r="G10" s="26"/>
    </row>
    <row r="11" spans="2:10">
      <c r="B11" s="12" t="s">
        <v>119</v>
      </c>
      <c r="C11" s="32">
        <f>SUM(C12)</f>
        <v>56520.84</v>
      </c>
      <c r="D11" s="32">
        <f>SUM(D12)</f>
        <v>119450</v>
      </c>
      <c r="E11" s="33">
        <f>SUM(E12)</f>
        <v>56809.57</v>
      </c>
      <c r="F11" s="31">
        <f>SUM((E11/C11)*100)</f>
        <v>100.51083812625575</v>
      </c>
      <c r="G11" s="31">
        <f>SUM((E11/D11)*100)</f>
        <v>47.559288405190458</v>
      </c>
    </row>
    <row r="12" spans="2:10">
      <c r="B12" s="15" t="s">
        <v>120</v>
      </c>
      <c r="C12" s="25">
        <v>56520.84</v>
      </c>
      <c r="D12" s="25">
        <v>119450</v>
      </c>
      <c r="E12" s="26">
        <v>56809.57</v>
      </c>
      <c r="F12" s="26">
        <f>SUM((E12/C12)*100)</f>
        <v>100.51083812625575</v>
      </c>
      <c r="G12" s="26">
        <f>SUM((E12/D12)*100)</f>
        <v>47.559288405190458</v>
      </c>
    </row>
    <row r="13" spans="2:10">
      <c r="B13" s="15"/>
      <c r="C13" s="25"/>
      <c r="D13" s="25"/>
      <c r="E13" s="26"/>
      <c r="F13" s="26"/>
      <c r="G13" s="26"/>
    </row>
    <row r="14" spans="2:10">
      <c r="B14" s="12" t="s">
        <v>121</v>
      </c>
      <c r="C14" s="32">
        <f>SUM(C15:C17)</f>
        <v>427956.19999999995</v>
      </c>
      <c r="D14" s="32">
        <f>SUM(D15:D17)</f>
        <v>566359</v>
      </c>
      <c r="E14" s="33">
        <f>SUM(E15:E17)</f>
        <v>283822.98</v>
      </c>
      <c r="F14" s="31">
        <f>SUM((E14/C14)*100)</f>
        <v>66.320567385166981</v>
      </c>
      <c r="G14" s="31">
        <f>SUM((E14/D14)*100)</f>
        <v>50.113616981455223</v>
      </c>
      <c r="J14" s="27"/>
    </row>
    <row r="15" spans="2:10">
      <c r="B15" s="15" t="s">
        <v>122</v>
      </c>
      <c r="C15" s="25">
        <v>57487.81</v>
      </c>
      <c r="D15" s="25">
        <v>0</v>
      </c>
      <c r="E15" s="26">
        <v>20002.2</v>
      </c>
      <c r="F15" s="26">
        <f>SUM((E15/C15)*100)</f>
        <v>34.793811070555655</v>
      </c>
      <c r="G15" s="26"/>
    </row>
    <row r="16" spans="2:10">
      <c r="B16" s="34" t="s">
        <v>123</v>
      </c>
      <c r="C16" s="25">
        <v>324005.55</v>
      </c>
      <c r="D16" s="25">
        <v>324040</v>
      </c>
      <c r="E16" s="26">
        <v>174299.12</v>
      </c>
      <c r="F16" s="26">
        <f>SUM((E16/C16)*100)</f>
        <v>53.795103201164295</v>
      </c>
      <c r="G16" s="26">
        <f>SUM((E16/D16)*100)</f>
        <v>53.789384026663377</v>
      </c>
    </row>
    <row r="17" spans="2:10">
      <c r="B17" s="15" t="s">
        <v>124</v>
      </c>
      <c r="C17" s="25">
        <v>46462.84</v>
      </c>
      <c r="D17" s="25">
        <v>242319</v>
      </c>
      <c r="E17" s="26">
        <v>89521.66</v>
      </c>
      <c r="F17" s="26">
        <f>SUM((E17/C17)*100)</f>
        <v>192.67367212163529</v>
      </c>
      <c r="G17" s="26">
        <f>SUM((E17/D17)*100)</f>
        <v>36.943722943722946</v>
      </c>
    </row>
    <row r="18" spans="2:10">
      <c r="B18" s="15"/>
      <c r="C18" s="25"/>
      <c r="D18" s="25"/>
      <c r="E18" s="26"/>
      <c r="F18" s="26"/>
      <c r="G18" s="26"/>
    </row>
    <row r="19" spans="2:10">
      <c r="B19" s="130" t="s">
        <v>125</v>
      </c>
      <c r="C19" s="32">
        <f>SUM(C20:C21)</f>
        <v>521.6</v>
      </c>
      <c r="D19" s="32">
        <f>SUM(D20:D21)</f>
        <v>0</v>
      </c>
      <c r="E19" s="33">
        <f>SUM(E20:E21)</f>
        <v>9556.0400000000009</v>
      </c>
      <c r="F19" s="31">
        <f>SUM((E19/C19)*100)</f>
        <v>1832.062883435583</v>
      </c>
      <c r="G19" s="26">
        <v>0</v>
      </c>
    </row>
    <row r="20" spans="2:10" ht="25.5">
      <c r="B20" s="35" t="s">
        <v>126</v>
      </c>
      <c r="C20" s="25">
        <v>0</v>
      </c>
      <c r="D20" s="25">
        <v>0</v>
      </c>
      <c r="E20" s="26">
        <v>9556.0400000000009</v>
      </c>
      <c r="F20" s="131">
        <v>0</v>
      </c>
      <c r="G20" s="26">
        <v>0</v>
      </c>
    </row>
    <row r="21" spans="2:10" ht="25.5">
      <c r="B21" s="35" t="s">
        <v>127</v>
      </c>
      <c r="C21" s="25">
        <v>521.6</v>
      </c>
      <c r="D21" s="25">
        <v>0</v>
      </c>
      <c r="E21" s="26">
        <v>0</v>
      </c>
      <c r="F21" s="26">
        <f>SUM((E21/C21)*100)</f>
        <v>0</v>
      </c>
      <c r="G21" s="26">
        <v>0</v>
      </c>
    </row>
    <row r="22" spans="2:10">
      <c r="B22" s="35"/>
      <c r="C22" s="25"/>
      <c r="D22" s="25"/>
      <c r="E22" s="26"/>
      <c r="F22" s="26"/>
      <c r="G22" s="26"/>
    </row>
    <row r="23" spans="2:10" ht="15.75" customHeight="1">
      <c r="B23" s="12" t="s">
        <v>59</v>
      </c>
      <c r="C23" s="36">
        <v>953792.32</v>
      </c>
      <c r="D23" s="36">
        <v>2150758</v>
      </c>
      <c r="E23" s="37">
        <v>1029038.42</v>
      </c>
      <c r="F23" s="31">
        <f>SUM((E23/C23)*100)</f>
        <v>107.88914928566422</v>
      </c>
      <c r="G23" s="31">
        <f>SUM((E23/D23)*100)</f>
        <v>47.845383813520634</v>
      </c>
      <c r="I23" s="27"/>
      <c r="J23" s="27"/>
    </row>
    <row r="24" spans="2:10" ht="15.75" customHeight="1">
      <c r="B24" s="12" t="s">
        <v>116</v>
      </c>
      <c r="C24" s="32">
        <f>SUM(C25:C26)</f>
        <v>623282</v>
      </c>
      <c r="D24" s="32">
        <f>SUM(D25:D26)</f>
        <v>1543380</v>
      </c>
      <c r="E24" s="33">
        <f>SUM(E25:E26)</f>
        <v>702708.39</v>
      </c>
      <c r="F24" s="31">
        <f>SUM((E24/C24)*100)</f>
        <v>112.74325104848207</v>
      </c>
      <c r="G24" s="31">
        <f>SUM((E24/D24)*100)</f>
        <v>45.530484391400691</v>
      </c>
    </row>
    <row r="25" spans="2:10">
      <c r="B25" s="76" t="s">
        <v>117</v>
      </c>
      <c r="C25" s="25">
        <v>618667.17000000004</v>
      </c>
      <c r="D25" s="25">
        <v>1509170</v>
      </c>
      <c r="E25" s="26">
        <v>692208.39</v>
      </c>
      <c r="F25" s="26">
        <f>SUM((E25/C25)*100)</f>
        <v>111.88704097552163</v>
      </c>
      <c r="G25" s="26">
        <f>SUM((E25/D25)*100)</f>
        <v>45.866826798836449</v>
      </c>
    </row>
    <row r="26" spans="2:10">
      <c r="B26" s="14" t="s">
        <v>118</v>
      </c>
      <c r="C26" s="25">
        <v>4614.83</v>
      </c>
      <c r="D26" s="25">
        <v>34210</v>
      </c>
      <c r="E26" s="26">
        <v>10500</v>
      </c>
      <c r="F26" s="26">
        <f>SUM((E26/C26)*100)</f>
        <v>227.5273412021678</v>
      </c>
      <c r="G26" s="26">
        <f>SUM((E26/D26)*100)</f>
        <v>30.692779888921368</v>
      </c>
    </row>
    <row r="27" spans="2:10">
      <c r="B27" s="14" t="s">
        <v>48</v>
      </c>
      <c r="C27" s="25"/>
      <c r="D27" s="25"/>
      <c r="E27" s="26"/>
      <c r="F27" s="26"/>
      <c r="G27" s="26"/>
    </row>
    <row r="28" spans="2:10">
      <c r="B28" s="12" t="s">
        <v>119</v>
      </c>
      <c r="C28" s="32">
        <f>SUM(C29)</f>
        <v>31529.87</v>
      </c>
      <c r="D28" s="32">
        <f>SUM(D29)</f>
        <v>79327</v>
      </c>
      <c r="E28" s="33">
        <f>SUM(E29)</f>
        <v>62027.45</v>
      </c>
      <c r="F28" s="31">
        <f>SUM((E28/C28)*100)</f>
        <v>196.72599347856493</v>
      </c>
      <c r="G28" s="31">
        <f>SUM((E28/D28)*100)</f>
        <v>78.192103571293501</v>
      </c>
    </row>
    <row r="29" spans="2:10">
      <c r="B29" s="15" t="s">
        <v>120</v>
      </c>
      <c r="C29" s="25">
        <v>31529.87</v>
      </c>
      <c r="D29" s="25">
        <v>79327</v>
      </c>
      <c r="E29" s="26">
        <v>62027.45</v>
      </c>
      <c r="F29" s="26">
        <f>SUM((E29/C29)*100)</f>
        <v>196.72599347856493</v>
      </c>
      <c r="G29" s="26">
        <f>SUM((E29/D29)*100)</f>
        <v>78.192103571293501</v>
      </c>
    </row>
    <row r="30" spans="2:10">
      <c r="B30" s="15"/>
      <c r="C30" s="25"/>
      <c r="D30" s="25"/>
      <c r="E30" s="26"/>
      <c r="F30" s="26"/>
      <c r="G30" s="26"/>
    </row>
    <row r="31" spans="2:10">
      <c r="B31" s="22" t="s">
        <v>121</v>
      </c>
      <c r="C31" s="32">
        <f>SUM(C32:C34)</f>
        <v>298980.45</v>
      </c>
      <c r="D31" s="32">
        <f>SUM(D32:D34)</f>
        <v>528051</v>
      </c>
      <c r="E31" s="33">
        <f>SUM(E32:E34)</f>
        <v>264302.58</v>
      </c>
      <c r="F31" s="31">
        <f>SUM((E31/C31)*100)</f>
        <v>88.401291790148832</v>
      </c>
      <c r="G31" s="31">
        <f>SUM((E31/D31)*100)</f>
        <v>50.052472204389353</v>
      </c>
    </row>
    <row r="32" spans="2:10">
      <c r="B32" s="15" t="s">
        <v>128</v>
      </c>
      <c r="C32" s="25">
        <v>22274.2</v>
      </c>
      <c r="D32" s="25">
        <v>0</v>
      </c>
      <c r="E32" s="26">
        <v>9759.34</v>
      </c>
      <c r="F32" s="26">
        <f>SUM((E32/C32)*100)</f>
        <v>43.814547772759518</v>
      </c>
      <c r="G32" s="26">
        <v>0</v>
      </c>
    </row>
    <row r="33" spans="2:10">
      <c r="B33" s="15" t="s">
        <v>129</v>
      </c>
      <c r="C33" s="25">
        <v>222979.72</v>
      </c>
      <c r="D33" s="25">
        <v>285732</v>
      </c>
      <c r="E33" s="26">
        <v>112115.82</v>
      </c>
      <c r="F33" s="26">
        <f>SUM((E33/C33)*100)</f>
        <v>50.280725081186759</v>
      </c>
      <c r="G33" s="26">
        <f>SUM((E33/D33)*100)</f>
        <v>39.238104237537272</v>
      </c>
    </row>
    <row r="34" spans="2:10">
      <c r="B34" s="16" t="s">
        <v>130</v>
      </c>
      <c r="C34" s="25">
        <v>53726.53</v>
      </c>
      <c r="D34" s="25">
        <v>242319</v>
      </c>
      <c r="E34" s="26">
        <v>142427.42000000001</v>
      </c>
      <c r="F34" s="26">
        <f>SUM((E34/C34)*100)</f>
        <v>265.09700142555278</v>
      </c>
      <c r="G34" s="26">
        <f>SUM((E34/D34)*100)</f>
        <v>58.776827240125627</v>
      </c>
    </row>
    <row r="36" spans="2:10" ht="15" customHeight="1">
      <c r="B36" s="24"/>
      <c r="C36" s="24"/>
      <c r="D36" s="24"/>
      <c r="E36" s="24"/>
      <c r="F36" s="38"/>
      <c r="G36" s="38"/>
      <c r="H36" s="24"/>
      <c r="I36" s="24"/>
      <c r="J36" s="24"/>
    </row>
    <row r="37" spans="2:10">
      <c r="B37" s="24"/>
      <c r="C37" s="24"/>
      <c r="D37" s="24"/>
      <c r="E37" s="24"/>
      <c r="F37" s="38"/>
      <c r="G37" s="38"/>
      <c r="H37" s="24"/>
      <c r="I37" s="24"/>
      <c r="J37" s="24"/>
    </row>
    <row r="38" spans="2:10">
      <c r="B38" s="24"/>
      <c r="C38" s="24"/>
      <c r="D38" s="24"/>
      <c r="E38" s="24"/>
      <c r="F38" s="38"/>
      <c r="G38" s="38"/>
      <c r="H38" s="24"/>
      <c r="I38" s="24"/>
      <c r="J38" s="24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3"/>
  <sheetViews>
    <sheetView workbookViewId="0">
      <selection activeCell="G15" sqref="G15"/>
    </sheetView>
  </sheetViews>
  <sheetFormatPr defaultColWidth="9" defaultRowHeight="15"/>
  <cols>
    <col min="2" max="2" width="38.85546875" customWidth="1"/>
    <col min="3" max="5" width="25.28515625" customWidth="1"/>
    <col min="6" max="7" width="15.7109375" customWidth="1"/>
  </cols>
  <sheetData>
    <row r="1" spans="2:7" ht="18">
      <c r="B1" s="2"/>
      <c r="C1" s="2"/>
      <c r="D1" s="2"/>
      <c r="E1" s="10"/>
      <c r="F1" s="10"/>
      <c r="G1" s="10"/>
    </row>
    <row r="2" spans="2:7" ht="15.75" customHeight="1">
      <c r="B2" s="158" t="s">
        <v>131</v>
      </c>
      <c r="C2" s="158"/>
      <c r="D2" s="158"/>
      <c r="E2" s="158"/>
      <c r="F2" s="158"/>
      <c r="G2" s="158"/>
    </row>
    <row r="3" spans="2:7" ht="18">
      <c r="B3" s="2"/>
      <c r="C3" s="2"/>
      <c r="D3" s="2"/>
      <c r="E3" s="10"/>
      <c r="F3" s="10"/>
      <c r="G3" s="10"/>
    </row>
    <row r="4" spans="2:7" ht="25.5">
      <c r="B4" s="4" t="s">
        <v>3</v>
      </c>
      <c r="C4" s="4" t="s">
        <v>132</v>
      </c>
      <c r="D4" s="4" t="s">
        <v>5</v>
      </c>
      <c r="E4" s="4" t="s">
        <v>133</v>
      </c>
      <c r="F4" s="4" t="s">
        <v>7</v>
      </c>
      <c r="G4" s="4" t="s">
        <v>8</v>
      </c>
    </row>
    <row r="5" spans="2:7">
      <c r="B5" s="5">
        <v>1</v>
      </c>
      <c r="C5" s="5">
        <v>2</v>
      </c>
      <c r="D5" s="5">
        <v>3</v>
      </c>
      <c r="E5" s="5">
        <v>4</v>
      </c>
      <c r="F5" s="78" t="s">
        <v>143</v>
      </c>
      <c r="G5" s="78" t="s">
        <v>162</v>
      </c>
    </row>
    <row r="6" spans="2:7" ht="15.75" customHeight="1">
      <c r="B6" s="12" t="s">
        <v>59</v>
      </c>
      <c r="C6" s="81">
        <v>953792.32</v>
      </c>
      <c r="D6" s="81">
        <v>2150758</v>
      </c>
      <c r="E6" s="82">
        <v>1029038.42</v>
      </c>
      <c r="F6" s="82">
        <v>107.89</v>
      </c>
      <c r="G6" s="82">
        <v>47.85</v>
      </c>
    </row>
    <row r="7" spans="2:7" ht="15.75" customHeight="1">
      <c r="B7" s="12" t="s">
        <v>134</v>
      </c>
      <c r="C7" s="81">
        <v>953792.32</v>
      </c>
      <c r="D7" s="81">
        <v>2150758</v>
      </c>
      <c r="E7" s="82">
        <v>1029038.42</v>
      </c>
      <c r="F7" s="82">
        <v>107.89</v>
      </c>
      <c r="G7" s="82">
        <v>47.85</v>
      </c>
    </row>
    <row r="8" spans="2:7">
      <c r="B8" s="77" t="s">
        <v>135</v>
      </c>
      <c r="C8" s="81">
        <v>953792.32</v>
      </c>
      <c r="D8" s="81">
        <v>2150758</v>
      </c>
      <c r="E8" s="82">
        <v>1029038.42</v>
      </c>
      <c r="F8" s="82">
        <f>SUM((E8/C8)*100)</f>
        <v>107.88914928566422</v>
      </c>
      <c r="G8" s="82">
        <v>47.85</v>
      </c>
    </row>
    <row r="9" spans="2:7">
      <c r="B9" s="117" t="s">
        <v>163</v>
      </c>
      <c r="C9" s="25">
        <v>913357.32</v>
      </c>
      <c r="D9" s="25">
        <v>2132151</v>
      </c>
      <c r="E9" s="26">
        <v>1012482.71</v>
      </c>
      <c r="F9" s="26">
        <v>110.85</v>
      </c>
      <c r="G9" s="26">
        <v>47.49</v>
      </c>
    </row>
    <row r="10" spans="2:7">
      <c r="B10" s="117" t="s">
        <v>164</v>
      </c>
      <c r="C10" s="26">
        <v>40435</v>
      </c>
      <c r="D10" s="118">
        <v>18607</v>
      </c>
      <c r="E10" s="26">
        <v>16555.71</v>
      </c>
      <c r="F10" s="26">
        <v>40.94</v>
      </c>
      <c r="G10" s="26">
        <v>88.98</v>
      </c>
    </row>
    <row r="11" spans="2:7">
      <c r="B11" s="24"/>
      <c r="C11" s="24"/>
      <c r="D11" s="24"/>
      <c r="E11" s="24"/>
      <c r="F11" s="24"/>
      <c r="G11" s="24"/>
    </row>
    <row r="12" spans="2:7">
      <c r="B12" s="24"/>
      <c r="C12" s="24"/>
      <c r="D12" s="24"/>
      <c r="E12" s="24"/>
      <c r="F12" s="24"/>
      <c r="G12" s="24"/>
    </row>
    <row r="13" spans="2:7">
      <c r="B13" s="24"/>
      <c r="C13" s="24"/>
      <c r="D13" s="24"/>
      <c r="E13" s="24"/>
      <c r="F13" s="24"/>
      <c r="G13" s="24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54"/>
  <sheetViews>
    <sheetView workbookViewId="0">
      <selection activeCell="H45" sqref="H45"/>
    </sheetView>
  </sheetViews>
  <sheetFormatPr defaultColWidth="9" defaultRowHeight="15"/>
  <cols>
    <col min="2" max="2" width="7.42578125" customWidth="1"/>
    <col min="3" max="3" width="8.42578125" customWidth="1"/>
    <col min="4" max="4" width="11.85546875" customWidth="1"/>
    <col min="5" max="5" width="39" customWidth="1"/>
    <col min="6" max="6" width="24.28515625" customWidth="1"/>
    <col min="7" max="7" width="21.85546875" customWidth="1"/>
    <col min="8" max="8" width="15.7109375" customWidth="1"/>
    <col min="9" max="9" width="24.28515625" customWidth="1"/>
  </cols>
  <sheetData>
    <row r="1" spans="2:9" ht="18">
      <c r="B1" s="2"/>
      <c r="C1" s="2"/>
      <c r="D1" s="2"/>
      <c r="E1" s="2"/>
      <c r="F1" s="2"/>
      <c r="G1" s="2"/>
      <c r="H1" s="10"/>
      <c r="I1" s="10"/>
    </row>
    <row r="2" spans="2:9" ht="18" customHeight="1">
      <c r="B2" s="158" t="s">
        <v>136</v>
      </c>
      <c r="C2" s="158"/>
      <c r="D2" s="158"/>
      <c r="E2" s="158"/>
      <c r="F2" s="158"/>
      <c r="G2" s="158"/>
      <c r="H2" s="158"/>
      <c r="I2" s="11"/>
    </row>
    <row r="3" spans="2:9" ht="18">
      <c r="B3" s="2"/>
      <c r="C3" s="2"/>
      <c r="D3" s="2"/>
      <c r="E3" s="2"/>
      <c r="F3" s="2"/>
      <c r="G3" s="2"/>
      <c r="H3" s="10"/>
      <c r="I3" s="10"/>
    </row>
    <row r="4" spans="2:9" ht="15.75">
      <c r="B4" s="173" t="s">
        <v>137</v>
      </c>
      <c r="C4" s="173"/>
      <c r="D4" s="173"/>
      <c r="E4" s="173"/>
      <c r="F4" s="173"/>
      <c r="G4" s="173"/>
      <c r="H4" s="173"/>
    </row>
    <row r="5" spans="2:9" ht="18">
      <c r="B5" s="2"/>
      <c r="C5" s="2"/>
      <c r="D5" s="2"/>
      <c r="E5" s="2"/>
      <c r="F5" s="2"/>
      <c r="G5" s="2"/>
      <c r="H5" s="10"/>
    </row>
    <row r="6" spans="2:9" ht="25.5">
      <c r="B6" s="159" t="s">
        <v>3</v>
      </c>
      <c r="C6" s="160"/>
      <c r="D6" s="160"/>
      <c r="E6" s="161"/>
      <c r="F6" s="4" t="s">
        <v>5</v>
      </c>
      <c r="G6" s="4" t="s">
        <v>133</v>
      </c>
      <c r="H6" s="4" t="s">
        <v>8</v>
      </c>
    </row>
    <row r="7" spans="2:9" s="1" customFormat="1" ht="11.25">
      <c r="B7" s="162">
        <v>1</v>
      </c>
      <c r="C7" s="163"/>
      <c r="D7" s="163"/>
      <c r="E7" s="164"/>
      <c r="F7" s="5">
        <v>2</v>
      </c>
      <c r="G7" s="5">
        <v>3</v>
      </c>
      <c r="H7" s="78" t="s">
        <v>165</v>
      </c>
    </row>
    <row r="8" spans="2:9" ht="30" customHeight="1">
      <c r="B8" s="165" t="s">
        <v>141</v>
      </c>
      <c r="C8" s="166"/>
      <c r="D8" s="167"/>
      <c r="E8" s="97" t="s">
        <v>142</v>
      </c>
      <c r="F8" s="111">
        <v>2150758</v>
      </c>
      <c r="G8" s="104">
        <v>1029038.42</v>
      </c>
      <c r="H8" s="81">
        <v>47.85</v>
      </c>
    </row>
    <row r="9" spans="2:9" ht="30" customHeight="1">
      <c r="B9" s="165">
        <v>3801</v>
      </c>
      <c r="C9" s="166"/>
      <c r="D9" s="167"/>
      <c r="E9" s="98" t="s">
        <v>138</v>
      </c>
      <c r="F9" s="111">
        <v>2150758</v>
      </c>
      <c r="G9" s="104">
        <v>1029038.42</v>
      </c>
      <c r="H9" s="81">
        <v>47.85</v>
      </c>
    </row>
    <row r="10" spans="2:9" ht="30" customHeight="1">
      <c r="B10" s="168" t="s">
        <v>144</v>
      </c>
      <c r="C10" s="168"/>
      <c r="D10" s="168"/>
      <c r="E10" s="98" t="s">
        <v>139</v>
      </c>
      <c r="F10" s="112">
        <v>1363214</v>
      </c>
      <c r="G10" s="81">
        <v>648077.42000000004</v>
      </c>
      <c r="H10" s="81">
        <v>47.54</v>
      </c>
    </row>
    <row r="11" spans="2:9" ht="30" customHeight="1">
      <c r="B11" s="169">
        <v>11</v>
      </c>
      <c r="C11" s="170"/>
      <c r="D11" s="171"/>
      <c r="E11" s="97" t="s">
        <v>140</v>
      </c>
      <c r="F11" s="112">
        <v>1363214</v>
      </c>
      <c r="G11" s="81">
        <v>648077.42000000004</v>
      </c>
      <c r="H11" s="81">
        <f t="shared" ref="H11:H16" si="0">SUM((G11/F11)*100)</f>
        <v>47.540402313943375</v>
      </c>
    </row>
    <row r="12" spans="2:9" ht="30" customHeight="1">
      <c r="B12" s="94">
        <v>31</v>
      </c>
      <c r="C12" s="95"/>
      <c r="D12" s="96"/>
      <c r="E12" s="8" t="s">
        <v>61</v>
      </c>
      <c r="F12" s="113">
        <v>1341379</v>
      </c>
      <c r="G12" s="25">
        <v>637450.65</v>
      </c>
      <c r="H12" s="25">
        <f t="shared" si="0"/>
        <v>47.522038886847042</v>
      </c>
    </row>
    <row r="13" spans="2:9" ht="30" customHeight="1">
      <c r="B13" s="106">
        <v>32</v>
      </c>
      <c r="C13" s="105"/>
      <c r="D13" s="107"/>
      <c r="E13" s="8" t="s">
        <v>68</v>
      </c>
      <c r="F13" s="113">
        <v>21835</v>
      </c>
      <c r="G13" s="25">
        <v>10626.77</v>
      </c>
      <c r="H13" s="25">
        <f t="shared" si="0"/>
        <v>48.66851385390428</v>
      </c>
    </row>
    <row r="14" spans="2:9" ht="30" customHeight="1">
      <c r="B14" s="165" t="s">
        <v>145</v>
      </c>
      <c r="C14" s="166"/>
      <c r="D14" s="167"/>
      <c r="E14" s="97" t="s">
        <v>147</v>
      </c>
      <c r="F14" s="112">
        <v>145956</v>
      </c>
      <c r="G14" s="81">
        <v>44130.97</v>
      </c>
      <c r="H14" s="81">
        <f t="shared" si="0"/>
        <v>30.235803940913701</v>
      </c>
    </row>
    <row r="15" spans="2:9" ht="30" customHeight="1">
      <c r="B15" s="165">
        <v>11</v>
      </c>
      <c r="C15" s="166"/>
      <c r="D15" s="167"/>
      <c r="E15" s="97" t="s">
        <v>140</v>
      </c>
      <c r="F15" s="112">
        <v>145956</v>
      </c>
      <c r="G15" s="81">
        <v>44130.97</v>
      </c>
      <c r="H15" s="81">
        <f t="shared" si="0"/>
        <v>30.235803940913701</v>
      </c>
    </row>
    <row r="16" spans="2:9" ht="30" customHeight="1">
      <c r="B16" s="94">
        <v>32</v>
      </c>
      <c r="C16" s="95"/>
      <c r="D16" s="96"/>
      <c r="E16" s="6" t="s">
        <v>68</v>
      </c>
      <c r="F16" s="113">
        <v>140349</v>
      </c>
      <c r="G16" s="25">
        <v>43286.65</v>
      </c>
      <c r="H16" s="25">
        <f t="shared" si="0"/>
        <v>30.842150638764792</v>
      </c>
    </row>
    <row r="17" spans="2:8" ht="30" customHeight="1">
      <c r="B17" s="109">
        <v>34</v>
      </c>
      <c r="C17" s="108"/>
      <c r="D17" s="110"/>
      <c r="E17" s="103" t="s">
        <v>96</v>
      </c>
      <c r="F17" s="113">
        <v>0</v>
      </c>
      <c r="G17" s="25">
        <v>844.32</v>
      </c>
      <c r="H17" s="25">
        <v>0</v>
      </c>
    </row>
    <row r="18" spans="2:8" ht="30" customHeight="1">
      <c r="B18" s="94">
        <v>42</v>
      </c>
      <c r="C18" s="95"/>
      <c r="D18" s="96"/>
      <c r="E18" s="8" t="s">
        <v>146</v>
      </c>
      <c r="F18" s="113">
        <v>5607</v>
      </c>
      <c r="G18" s="25">
        <v>0</v>
      </c>
      <c r="H18" s="25">
        <f t="shared" ref="H18:H28" si="1">SUM((G18/F18)*100)</f>
        <v>0</v>
      </c>
    </row>
    <row r="19" spans="2:8" ht="30" customHeight="1">
      <c r="B19" s="172" t="s">
        <v>148</v>
      </c>
      <c r="C19" s="172"/>
      <c r="D19" s="172"/>
      <c r="E19" s="98" t="s">
        <v>149</v>
      </c>
      <c r="F19" s="112">
        <v>302182</v>
      </c>
      <c r="G19" s="81">
        <v>154776.47</v>
      </c>
      <c r="H19" s="81">
        <f t="shared" si="1"/>
        <v>51.219619302274786</v>
      </c>
    </row>
    <row r="20" spans="2:8" ht="30" customHeight="1">
      <c r="B20" s="99">
        <v>31</v>
      </c>
      <c r="C20" s="100"/>
      <c r="D20" s="97"/>
      <c r="E20" s="98" t="s">
        <v>150</v>
      </c>
      <c r="F20" s="112">
        <v>79327</v>
      </c>
      <c r="G20" s="81">
        <v>62027.45</v>
      </c>
      <c r="H20" s="81">
        <f t="shared" si="1"/>
        <v>78.192103571293501</v>
      </c>
    </row>
    <row r="21" spans="2:8" ht="30" customHeight="1">
      <c r="B21" s="93">
        <v>31</v>
      </c>
      <c r="C21" s="88"/>
      <c r="D21" s="89"/>
      <c r="E21" s="8" t="s">
        <v>61</v>
      </c>
      <c r="F21" s="113">
        <v>46407</v>
      </c>
      <c r="G21" s="79">
        <v>23543.05</v>
      </c>
      <c r="H21" s="25">
        <f t="shared" si="1"/>
        <v>50.731678410584614</v>
      </c>
    </row>
    <row r="22" spans="2:8" ht="30" customHeight="1">
      <c r="B22" s="93">
        <v>32</v>
      </c>
      <c r="C22" s="88"/>
      <c r="D22" s="89"/>
      <c r="E22" s="8" t="s">
        <v>68</v>
      </c>
      <c r="F22" s="113">
        <v>30420</v>
      </c>
      <c r="G22" s="25">
        <v>34082.04</v>
      </c>
      <c r="H22" s="25">
        <f t="shared" si="1"/>
        <v>112.03826429980278</v>
      </c>
    </row>
    <row r="23" spans="2:8" ht="30" customHeight="1">
      <c r="B23" s="93">
        <v>34</v>
      </c>
      <c r="C23" s="88"/>
      <c r="D23" s="89"/>
      <c r="E23" s="8" t="s">
        <v>96</v>
      </c>
      <c r="F23" s="113">
        <v>2000</v>
      </c>
      <c r="G23" s="25">
        <v>23.18</v>
      </c>
      <c r="H23" s="25">
        <f t="shared" si="1"/>
        <v>1.159</v>
      </c>
    </row>
    <row r="24" spans="2:8" ht="30" customHeight="1">
      <c r="B24" s="93">
        <v>38</v>
      </c>
      <c r="C24" s="88"/>
      <c r="D24" s="89"/>
      <c r="E24" s="8" t="s">
        <v>151</v>
      </c>
      <c r="F24" s="113">
        <v>500</v>
      </c>
      <c r="G24" s="25">
        <v>265.45</v>
      </c>
      <c r="H24" s="25">
        <f t="shared" si="1"/>
        <v>53.089999999999989</v>
      </c>
    </row>
    <row r="25" spans="2:8" ht="30" customHeight="1">
      <c r="B25" s="93">
        <v>42</v>
      </c>
      <c r="C25" s="88"/>
      <c r="D25" s="89"/>
      <c r="E25" s="8" t="s">
        <v>146</v>
      </c>
      <c r="F25" s="113">
        <v>0</v>
      </c>
      <c r="G25" s="25">
        <v>4113.7299999999996</v>
      </c>
      <c r="H25" s="25" t="e">
        <f t="shared" si="1"/>
        <v>#DIV/0!</v>
      </c>
    </row>
    <row r="26" spans="2:8" ht="30" customHeight="1">
      <c r="B26" s="99">
        <v>52</v>
      </c>
      <c r="C26" s="88"/>
      <c r="D26" s="89"/>
      <c r="E26" s="98" t="s">
        <v>152</v>
      </c>
      <c r="F26" s="112">
        <v>222855</v>
      </c>
      <c r="G26" s="81">
        <v>92749.02</v>
      </c>
      <c r="H26" s="25">
        <f t="shared" si="1"/>
        <v>41.618550178367101</v>
      </c>
    </row>
    <row r="27" spans="2:8" ht="30" customHeight="1">
      <c r="B27" s="87"/>
      <c r="C27" s="88">
        <v>31</v>
      </c>
      <c r="D27" s="89"/>
      <c r="E27" s="101" t="s">
        <v>61</v>
      </c>
      <c r="F27" s="113">
        <v>114464</v>
      </c>
      <c r="G27" s="25">
        <v>65320.59</v>
      </c>
      <c r="H27" s="25">
        <f t="shared" si="1"/>
        <v>57.066492521666198</v>
      </c>
    </row>
    <row r="28" spans="2:8" ht="30" customHeight="1">
      <c r="B28" s="87"/>
      <c r="C28" s="88">
        <v>32</v>
      </c>
      <c r="D28" s="89"/>
      <c r="E28" s="101" t="s">
        <v>68</v>
      </c>
      <c r="F28" s="113">
        <v>96073</v>
      </c>
      <c r="G28" s="25">
        <v>27044.31</v>
      </c>
      <c r="H28" s="25">
        <f t="shared" si="1"/>
        <v>28.149750710397303</v>
      </c>
    </row>
    <row r="29" spans="2:8" ht="30" customHeight="1">
      <c r="B29" s="87"/>
      <c r="C29" s="88">
        <v>34</v>
      </c>
      <c r="D29" s="89"/>
      <c r="E29" s="101" t="s">
        <v>96</v>
      </c>
      <c r="F29" s="113">
        <v>0</v>
      </c>
      <c r="G29" s="25">
        <v>10.62</v>
      </c>
      <c r="H29" s="25">
        <v>0</v>
      </c>
    </row>
    <row r="30" spans="2:8" ht="30" customHeight="1">
      <c r="B30" s="87"/>
      <c r="C30" s="88">
        <v>37</v>
      </c>
      <c r="D30" s="89"/>
      <c r="E30" s="101" t="s">
        <v>153</v>
      </c>
      <c r="F30" s="113">
        <v>3318</v>
      </c>
      <c r="G30" s="25">
        <v>0</v>
      </c>
      <c r="H30" s="25">
        <f>SUM((G30/F30)*100)</f>
        <v>0</v>
      </c>
    </row>
    <row r="31" spans="2:8" ht="30" customHeight="1">
      <c r="B31" s="87"/>
      <c r="C31" s="88">
        <v>42</v>
      </c>
      <c r="D31" s="89"/>
      <c r="E31" s="101" t="s">
        <v>146</v>
      </c>
      <c r="F31" s="113">
        <v>9000</v>
      </c>
      <c r="G31" s="25">
        <v>373.5</v>
      </c>
      <c r="H31" s="25">
        <f>SUM((G31/F31)*100)</f>
        <v>4.1500000000000004</v>
      </c>
    </row>
    <row r="32" spans="2:8" ht="30" customHeight="1">
      <c r="B32" s="165" t="s">
        <v>154</v>
      </c>
      <c r="C32" s="166"/>
      <c r="D32" s="89"/>
      <c r="E32" s="98" t="s">
        <v>155</v>
      </c>
      <c r="F32" s="112">
        <v>62877</v>
      </c>
      <c r="G32" s="81">
        <v>29126.14</v>
      </c>
      <c r="H32" s="81">
        <f>SUM((G32/F32)*100)</f>
        <v>46.322407239531152</v>
      </c>
    </row>
    <row r="33" spans="2:8" ht="30" customHeight="1">
      <c r="B33" s="99">
        <v>51</v>
      </c>
      <c r="C33" s="88"/>
      <c r="D33" s="89"/>
      <c r="E33" s="98" t="s">
        <v>156</v>
      </c>
      <c r="F33" s="112">
        <v>0</v>
      </c>
      <c r="G33" s="81">
        <v>9759.34</v>
      </c>
      <c r="H33" s="81">
        <v>0</v>
      </c>
    </row>
    <row r="34" spans="2:8" ht="30" customHeight="1">
      <c r="B34" s="93">
        <v>32</v>
      </c>
      <c r="C34" s="88"/>
      <c r="D34" s="89"/>
      <c r="E34" s="101" t="s">
        <v>68</v>
      </c>
      <c r="F34" s="113">
        <v>0</v>
      </c>
      <c r="G34" s="25">
        <v>2211.84</v>
      </c>
      <c r="H34" s="25">
        <v>0</v>
      </c>
    </row>
    <row r="35" spans="2:8" ht="30" customHeight="1">
      <c r="B35" s="93">
        <v>42</v>
      </c>
      <c r="C35" s="88"/>
      <c r="D35" s="89"/>
      <c r="E35" s="101" t="s">
        <v>146</v>
      </c>
      <c r="F35" s="113">
        <v>0</v>
      </c>
      <c r="G35" s="25">
        <v>7547.5</v>
      </c>
      <c r="H35" s="25">
        <v>0</v>
      </c>
    </row>
    <row r="36" spans="2:8" ht="30" customHeight="1">
      <c r="B36" s="99">
        <v>52</v>
      </c>
      <c r="C36" s="88"/>
      <c r="D36" s="89"/>
      <c r="E36" s="98" t="s">
        <v>152</v>
      </c>
      <c r="F36" s="112">
        <v>62877</v>
      </c>
      <c r="G36" s="81">
        <v>19366.8</v>
      </c>
      <c r="H36" s="25">
        <f>SUM((G36/F36)*100)</f>
        <v>30.801087838160218</v>
      </c>
    </row>
    <row r="37" spans="2:8" ht="30" customHeight="1">
      <c r="B37" s="102">
        <v>32</v>
      </c>
      <c r="C37" s="88"/>
      <c r="D37" s="89"/>
      <c r="E37" s="101" t="s">
        <v>68</v>
      </c>
      <c r="F37" s="113">
        <v>58877</v>
      </c>
      <c r="G37" s="25">
        <v>14665.2</v>
      </c>
      <c r="H37" s="25">
        <f>SUM((G37/F37)*100)</f>
        <v>24.908198447611124</v>
      </c>
    </row>
    <row r="38" spans="2:8" ht="30" customHeight="1">
      <c r="B38" s="102">
        <v>36</v>
      </c>
      <c r="C38" s="88"/>
      <c r="D38" s="89"/>
      <c r="E38" s="101" t="s">
        <v>161</v>
      </c>
      <c r="F38" s="113">
        <v>0</v>
      </c>
      <c r="G38" s="25">
        <v>180.62</v>
      </c>
      <c r="H38" s="25">
        <v>0</v>
      </c>
    </row>
    <row r="39" spans="2:8" ht="30" customHeight="1">
      <c r="B39" s="102">
        <v>42</v>
      </c>
      <c r="C39" s="88"/>
      <c r="D39" s="89"/>
      <c r="E39" s="101" t="s">
        <v>146</v>
      </c>
      <c r="F39" s="113">
        <v>4000</v>
      </c>
      <c r="G39" s="25">
        <v>4520.9799999999996</v>
      </c>
      <c r="H39" s="25">
        <f>SUM((G39/F39)*100)</f>
        <v>113.02449999999999</v>
      </c>
    </row>
    <row r="40" spans="2:8" ht="29.25" customHeight="1">
      <c r="B40" s="165" t="s">
        <v>157</v>
      </c>
      <c r="C40" s="166"/>
      <c r="D40" s="167"/>
      <c r="E40" s="98" t="s">
        <v>160</v>
      </c>
      <c r="F40" s="112">
        <v>276529</v>
      </c>
      <c r="G40" s="81">
        <v>152927.42000000001</v>
      </c>
      <c r="H40" s="81">
        <f>SUM((G40/F40)*100)</f>
        <v>55.302489069862482</v>
      </c>
    </row>
    <row r="41" spans="2:8" ht="30" customHeight="1">
      <c r="B41" s="99">
        <v>12</v>
      </c>
      <c r="C41" s="88"/>
      <c r="D41" s="89"/>
      <c r="E41" s="98" t="s">
        <v>158</v>
      </c>
      <c r="F41" s="112">
        <v>34210</v>
      </c>
      <c r="G41" s="81">
        <v>10500</v>
      </c>
      <c r="H41" s="81">
        <f>SUM((G41/F41)*100)</f>
        <v>30.692779888921368</v>
      </c>
    </row>
    <row r="42" spans="2:8" ht="30" customHeight="1">
      <c r="B42" s="87"/>
      <c r="C42" s="88">
        <v>32</v>
      </c>
      <c r="D42" s="89"/>
      <c r="E42" s="101" t="s">
        <v>68</v>
      </c>
      <c r="F42" s="113">
        <v>34210</v>
      </c>
      <c r="G42" s="25">
        <v>10500</v>
      </c>
      <c r="H42" s="25">
        <f>SUM((G42/F42)*100)</f>
        <v>30.692779888921368</v>
      </c>
    </row>
    <row r="43" spans="2:8" ht="30" customHeight="1">
      <c r="B43" s="99">
        <v>563</v>
      </c>
      <c r="C43" s="88"/>
      <c r="D43" s="89"/>
      <c r="E43" s="98" t="s">
        <v>159</v>
      </c>
      <c r="F43" s="112">
        <v>242319</v>
      </c>
      <c r="G43" s="81">
        <v>142427.42000000001</v>
      </c>
      <c r="H43" s="81">
        <f>SUM((G43/F43)*100)</f>
        <v>58.776827240125627</v>
      </c>
    </row>
    <row r="44" spans="2:8" ht="30" customHeight="1">
      <c r="B44" s="99"/>
      <c r="C44" s="88">
        <v>31</v>
      </c>
      <c r="D44" s="89"/>
      <c r="E44" s="101" t="s">
        <v>61</v>
      </c>
      <c r="F44" s="112">
        <v>0</v>
      </c>
      <c r="G44" s="25">
        <v>1079.83</v>
      </c>
      <c r="H44" s="25">
        <v>0</v>
      </c>
    </row>
    <row r="45" spans="2:8" ht="30" customHeight="1">
      <c r="B45" s="87"/>
      <c r="C45" s="88">
        <v>32</v>
      </c>
      <c r="D45" s="89"/>
      <c r="E45" s="101" t="s">
        <v>68</v>
      </c>
      <c r="F45" s="113">
        <v>242319</v>
      </c>
      <c r="G45" s="25">
        <v>141347.59</v>
      </c>
      <c r="H45" s="25">
        <f>SUM((G45/F45)*100)</f>
        <v>58.331203908896946</v>
      </c>
    </row>
    <row r="46" spans="2:8" ht="30" customHeight="1">
      <c r="B46" s="90"/>
      <c r="C46" s="90"/>
      <c r="D46" s="90"/>
      <c r="E46" s="91"/>
      <c r="F46" s="92"/>
      <c r="G46" s="92"/>
      <c r="H46" s="92"/>
    </row>
    <row r="47" spans="2:8" ht="30" customHeight="1">
      <c r="B47" s="90"/>
      <c r="C47" s="90"/>
      <c r="D47" s="90"/>
      <c r="E47" s="91"/>
      <c r="F47" s="92"/>
      <c r="G47" s="92"/>
      <c r="H47" s="92"/>
    </row>
    <row r="48" spans="2:8" ht="30" customHeight="1">
      <c r="B48" s="90"/>
      <c r="C48" s="90"/>
      <c r="D48" s="90"/>
      <c r="E48" s="91"/>
      <c r="F48" s="92"/>
      <c r="G48" s="92"/>
      <c r="H48" s="92"/>
    </row>
    <row r="49" spans="2:8" ht="30" customHeight="1">
      <c r="B49" s="90"/>
      <c r="C49" s="90"/>
      <c r="D49" s="90"/>
      <c r="E49" s="91"/>
      <c r="F49" s="92"/>
      <c r="G49" s="92"/>
    </row>
    <row r="51" spans="2:8">
      <c r="H51" s="9"/>
    </row>
    <row r="52" spans="2:8">
      <c r="B52" s="9"/>
      <c r="C52" s="9"/>
      <c r="D52" s="9"/>
      <c r="E52" s="9"/>
      <c r="F52" s="9"/>
      <c r="G52" s="9"/>
      <c r="H52" s="9"/>
    </row>
    <row r="53" spans="2:8">
      <c r="B53" s="9"/>
      <c r="C53" s="9"/>
      <c r="D53" s="9"/>
      <c r="E53" s="9"/>
      <c r="F53" s="9"/>
      <c r="G53" s="9"/>
      <c r="H53" s="9"/>
    </row>
    <row r="54" spans="2:8">
      <c r="B54" s="9"/>
      <c r="C54" s="9"/>
      <c r="D54" s="9"/>
      <c r="E54" s="9"/>
      <c r="F54" s="9"/>
      <c r="G54" s="9"/>
    </row>
  </sheetData>
  <mergeCells count="13">
    <mergeCell ref="B2:H2"/>
    <mergeCell ref="B4:H4"/>
    <mergeCell ref="B6:E6"/>
    <mergeCell ref="B7:E7"/>
    <mergeCell ref="B8:D8"/>
    <mergeCell ref="B14:D14"/>
    <mergeCell ref="B15:D15"/>
    <mergeCell ref="B32:C32"/>
    <mergeCell ref="B40:D40"/>
    <mergeCell ref="B9:D9"/>
    <mergeCell ref="B10:D10"/>
    <mergeCell ref="B11:D11"/>
    <mergeCell ref="B19:D19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D225-24F9-49E7-9F68-4D795E3D4C5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3FB0-8B33-466F-9AD1-B581675C68D9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78A31-1AA4-4394-8EAB-84B06BA4DA2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2</vt:i4>
      </vt:variant>
    </vt:vector>
  </HeadingPairs>
  <TitlesOfParts>
    <vt:vector size="11" baseType="lpstr">
      <vt:lpstr>SAŽETAK</vt:lpstr>
      <vt:lpstr> Račun prihoda i rashoda</vt:lpstr>
      <vt:lpstr>Rashodi prema izvorima finan</vt:lpstr>
      <vt:lpstr>Rashodi prema funkcijskoj k </vt:lpstr>
      <vt:lpstr>POSEBNI DIO</vt:lpstr>
      <vt:lpstr>List2</vt:lpstr>
      <vt:lpstr>List1</vt:lpstr>
      <vt:lpstr>List3</vt:lpstr>
      <vt:lpstr>List4</vt:lpstr>
      <vt:lpstr>' Račun prihoda i rashoda'!Podrucje_ispisa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Diana Bilic</cp:lastModifiedBy>
  <cp:lastPrinted>2023-12-13T12:55:32Z</cp:lastPrinted>
  <dcterms:created xsi:type="dcterms:W3CDTF">2022-08-12T12:51:00Z</dcterms:created>
  <dcterms:modified xsi:type="dcterms:W3CDTF">2024-03-28T11:17:12Z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  <property fmtid="{D5CDD505-2E9C-101B-9397-08002B2CF9AE}" pid="3" name="ICV">
    <vt:lpwstr>92B9B82CFF59405FB0DB357C7CA21B1A</vt:lpwstr>
  </property>
  <property fmtid="{D5CDD505-2E9C-101B-9397-08002B2CF9AE}" pid="4" name="KSOProductBuildVer">
    <vt:lpwstr>1033-11.2.0.11537</vt:lpwstr>
  </property>
</Properties>
</file>